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040" firstSheet="5" activeTab="11"/>
  </bookViews>
  <sheets>
    <sheet name="Бюджет" sheetId="1" r:id="rId1"/>
    <sheet name="Связь и интернет" sheetId="2" r:id="rId2"/>
    <sheet name="Газ" sheetId="25" r:id="rId3"/>
    <sheet name="Водоснабжение" sheetId="24" r:id="rId4"/>
    <sheet name="Электроэнергия" sheetId="4" r:id="rId5"/>
    <sheet name="Основные средства" sheetId="9" r:id="rId6"/>
    <sheet name="ЭЦП и обучение" sheetId="10" r:id="rId7"/>
    <sheet name="ГСМ" sheetId="11" r:id="rId8"/>
    <sheet name="АСМО" sheetId="14" r:id="rId9"/>
    <sheet name="Мол.семья" sheetId="15" r:id="rId10"/>
    <sheet name="Канцтов.и моющ.ср." sheetId="23" r:id="rId11"/>
    <sheet name="Пенсия" sheetId="26" r:id="rId12"/>
  </sheets>
  <definedNames>
    <definedName name="APPT" localSheetId="0">Бюджет!$A$11</definedName>
    <definedName name="FIO" localSheetId="0">Бюджет!$D$11</definedName>
    <definedName name="LAST_CELL" localSheetId="0">Бюджет!#REF!</definedName>
    <definedName name="SIGN" localSheetId="0">Бюджет!$A$11:$D$11</definedName>
  </definedNames>
  <calcPr calcId="125725"/>
</workbook>
</file>

<file path=xl/calcChain.xml><?xml version="1.0" encoding="utf-8"?>
<calcChain xmlns="http://schemas.openxmlformats.org/spreadsheetml/2006/main">
  <c r="F31" i="1"/>
  <c r="D6" i="26"/>
  <c r="D5"/>
  <c r="C6"/>
  <c r="B6"/>
  <c r="D6" i="25"/>
  <c r="B6"/>
  <c r="B6" i="24"/>
  <c r="D6"/>
  <c r="E7" i="11"/>
  <c r="C8"/>
  <c r="D8"/>
  <c r="B8"/>
  <c r="I6" i="10"/>
  <c r="H6"/>
  <c r="J6" i="9"/>
  <c r="J7"/>
  <c r="J8"/>
  <c r="J9"/>
  <c r="J5"/>
  <c r="C9"/>
  <c r="D9"/>
  <c r="E9"/>
  <c r="F9"/>
  <c r="G9"/>
  <c r="I9"/>
  <c r="B9"/>
  <c r="F7" i="4"/>
  <c r="I5" i="2"/>
  <c r="G5"/>
  <c r="G6" s="1"/>
  <c r="D5"/>
  <c r="C6"/>
  <c r="E6"/>
  <c r="F6"/>
  <c r="H6"/>
  <c r="B6"/>
  <c r="F5" i="4" l="1"/>
  <c r="C7" i="23" l="1"/>
  <c r="B8" i="14"/>
  <c r="E8" i="11"/>
  <c r="I7" i="10"/>
  <c r="I6" i="2" l="1"/>
  <c r="D6"/>
</calcChain>
</file>

<file path=xl/sharedStrings.xml><?xml version="1.0" encoding="utf-8"?>
<sst xmlns="http://schemas.openxmlformats.org/spreadsheetml/2006/main" count="291" uniqueCount="158">
  <si>
    <t>КФСР</t>
  </si>
  <si>
    <t>КВР</t>
  </si>
  <si>
    <t>КОСГУ</t>
  </si>
  <si>
    <t>0102</t>
  </si>
  <si>
    <t>121</t>
  </si>
  <si>
    <t>211</t>
  </si>
  <si>
    <t>129</t>
  </si>
  <si>
    <t>213</t>
  </si>
  <si>
    <t>0104</t>
  </si>
  <si>
    <t>242</t>
  </si>
  <si>
    <t>221</t>
  </si>
  <si>
    <t>244</t>
  </si>
  <si>
    <t>223</t>
  </si>
  <si>
    <t>225</t>
  </si>
  <si>
    <t>226</t>
  </si>
  <si>
    <t>310</t>
  </si>
  <si>
    <t>343</t>
  </si>
  <si>
    <t>346</t>
  </si>
  <si>
    <t>247</t>
  </si>
  <si>
    <t>297</t>
  </si>
  <si>
    <t>0111</t>
  </si>
  <si>
    <t>870</t>
  </si>
  <si>
    <t>200</t>
  </si>
  <si>
    <t>0113</t>
  </si>
  <si>
    <t>853</t>
  </si>
  <si>
    <t>0203</t>
  </si>
  <si>
    <t>0409</t>
  </si>
  <si>
    <t>0412</t>
  </si>
  <si>
    <t>0503</t>
  </si>
  <si>
    <t>0801</t>
  </si>
  <si>
    <t>540</t>
  </si>
  <si>
    <t>251</t>
  </si>
  <si>
    <t>1001</t>
  </si>
  <si>
    <t>312</t>
  </si>
  <si>
    <t>264</t>
  </si>
  <si>
    <t>1004</t>
  </si>
  <si>
    <t>322</t>
  </si>
  <si>
    <t>262</t>
  </si>
  <si>
    <t>1101</t>
  </si>
  <si>
    <t>349</t>
  </si>
  <si>
    <t>Итого</t>
  </si>
  <si>
    <t>Закупка энергетических ресурсов</t>
  </si>
  <si>
    <t>Резервные средства</t>
  </si>
  <si>
    <t>Субсидии гражданам на приобретение жилья</t>
  </si>
  <si>
    <t>Работы, услуги по содержанию имущества</t>
  </si>
  <si>
    <t>Увеличение стоимости основных средств</t>
  </si>
  <si>
    <t>Пенсии, пособия, выплачиваемые работодателями, нанимателями бывшим работникам</t>
  </si>
  <si>
    <t>Наименование КОСГУ</t>
  </si>
  <si>
    <t>Наименование</t>
  </si>
  <si>
    <t>учреждения</t>
  </si>
  <si>
    <t>ИТОГО:</t>
  </si>
  <si>
    <t>Администрация</t>
  </si>
  <si>
    <t>Абонентская плата:</t>
  </si>
  <si>
    <t>Кол-во</t>
  </si>
  <si>
    <t>телеф.</t>
  </si>
  <si>
    <t>Абон.плата</t>
  </si>
  <si>
    <t>в месяц</t>
  </si>
  <si>
    <t>Сумма</t>
  </si>
  <si>
    <t>в год(руб)</t>
  </si>
  <si>
    <t>Установ.</t>
  </si>
  <si>
    <t>доп.тел.</t>
  </si>
  <si>
    <t>Доступ к</t>
  </si>
  <si>
    <t>интернету год (руб)</t>
  </si>
  <si>
    <t>Оплата</t>
  </si>
  <si>
    <t>перег.</t>
  </si>
  <si>
    <t xml:space="preserve">ИТОГО </t>
  </si>
  <si>
    <t>в год  (руб)</t>
  </si>
  <si>
    <t>Наименование учреждения</t>
  </si>
  <si>
    <t>Наименование учреждений</t>
  </si>
  <si>
    <t>Площадь</t>
  </si>
  <si>
    <t>Расход</t>
  </si>
  <si>
    <t>Наличие</t>
  </si>
  <si>
    <t>(кв.м)</t>
  </si>
  <si>
    <t>(квт)</t>
  </si>
  <si>
    <t>изм.приб.</t>
  </si>
  <si>
    <t>компьютер.</t>
  </si>
  <si>
    <t>ИТОГО</t>
  </si>
  <si>
    <t>всего</t>
  </si>
  <si>
    <t>Уличное освещение</t>
  </si>
  <si>
    <t>Марка</t>
  </si>
  <si>
    <t>итого</t>
  </si>
  <si>
    <t>кол-во</t>
  </si>
  <si>
    <t>сумма</t>
  </si>
  <si>
    <t>мебель для кабинетов</t>
  </si>
  <si>
    <t>Комплект компьютера</t>
  </si>
  <si>
    <t>Принтер</t>
  </si>
  <si>
    <t xml:space="preserve">Итого </t>
  </si>
  <si>
    <t>№ п/п</t>
  </si>
  <si>
    <t>всего год</t>
  </si>
  <si>
    <t>цена</t>
  </si>
  <si>
    <t>ЭЦП для СМЭВ,СИР</t>
  </si>
  <si>
    <t>Подписка на газетно-журнальную продукцию</t>
  </si>
  <si>
    <t xml:space="preserve">                                                           Курсы повышения квалификации</t>
  </si>
  <si>
    <t>должность</t>
  </si>
  <si>
    <t>пробег</t>
  </si>
  <si>
    <t>а/м</t>
  </si>
  <si>
    <t>в день, км</t>
  </si>
  <si>
    <t>бензина(л) на 100 км</t>
  </si>
  <si>
    <t xml:space="preserve">в год (руб) </t>
  </si>
  <si>
    <t>Глава</t>
  </si>
  <si>
    <t>Кол-во дней в году -240</t>
  </si>
  <si>
    <t>Ст-ть 1 литра бензина  -50  руб.</t>
  </si>
  <si>
    <t>сумма налога</t>
  </si>
  <si>
    <t xml:space="preserve">сумма </t>
  </si>
  <si>
    <t>Наиименование</t>
  </si>
  <si>
    <t>Глава  с.п. Кахун ____________________________Кандохов Л.М.</t>
  </si>
  <si>
    <t>интернет в месяц - 3224</t>
  </si>
  <si>
    <t>Цифровая система связи - 2049 рублей с НДС в месяц (безлимитный тариф)</t>
  </si>
  <si>
    <t>Расчет расходов на электроэнергию на 2023 г.</t>
  </si>
  <si>
    <t>на 2023г.</t>
  </si>
  <si>
    <t>Глава с.п. Кахун ____________________________Кандохов Л.М.</t>
  </si>
  <si>
    <t xml:space="preserve"> Расчет расходов на приобритение основных средств в 2023 году</t>
  </si>
  <si>
    <t>Автомобиль</t>
  </si>
  <si>
    <t xml:space="preserve">     Расчет расходов на связь на 2023 год</t>
  </si>
  <si>
    <t xml:space="preserve">                  Расчет расходов на оплату услуг на 2022г.</t>
  </si>
  <si>
    <t xml:space="preserve">Расчет расходов на содержание автотранспорта на 2023 год    </t>
  </si>
  <si>
    <t>Численность населения 7600*3,30=25080</t>
  </si>
  <si>
    <t>Расчет расходов на уплату налогов на 2023 год</t>
  </si>
  <si>
    <t>АСМО</t>
  </si>
  <si>
    <t>Другие выплаты по социальной помощи 2023г (молодая семья)</t>
  </si>
  <si>
    <t xml:space="preserve"> Расчет расходов на приобритение расходных материалов в 2023 году                                             </t>
  </si>
  <si>
    <t>Канцтовары</t>
  </si>
  <si>
    <t>Похозяйственные киги</t>
  </si>
  <si>
    <t>Хозтовары</t>
  </si>
  <si>
    <t xml:space="preserve">     Расчет расходов на воду на 2023 год</t>
  </si>
  <si>
    <t>приборов</t>
  </si>
  <si>
    <t>есть</t>
  </si>
  <si>
    <t>пенсия</t>
  </si>
  <si>
    <t>кол-во чел</t>
  </si>
  <si>
    <t xml:space="preserve"> Расчет расходов на выплату пенсии в 2023 году</t>
  </si>
  <si>
    <t>КЦСР</t>
  </si>
  <si>
    <t>7710090019</t>
  </si>
  <si>
    <t>Заработная плата</t>
  </si>
  <si>
    <t>Начисления на выплаты по оплате труда</t>
  </si>
  <si>
    <t>7820090019</t>
  </si>
  <si>
    <t>Услуги связи</t>
  </si>
  <si>
    <t>Коммунальные услуги</t>
  </si>
  <si>
    <t>Прочие работы, услуги</t>
  </si>
  <si>
    <t>Увеличение стоимости горюче-смазочных материалов</t>
  </si>
  <si>
    <t>Увеличение стоимости прочих оборотных запасов (материалов)</t>
  </si>
  <si>
    <t>3920220540</t>
  </si>
  <si>
    <t>7710092794</t>
  </si>
  <si>
    <t>Иные выплаты текущего характера организациям</t>
  </si>
  <si>
    <t>9990051180</t>
  </si>
  <si>
    <t>2420192058</t>
  </si>
  <si>
    <t>292</t>
  </si>
  <si>
    <t>Штрафы за нарушение законодательства о налогах и сборах, законодательства о страховых взносах</t>
  </si>
  <si>
    <t>15Г0099998</t>
  </si>
  <si>
    <t>0599999999</t>
  </si>
  <si>
    <t>1120171120</t>
  </si>
  <si>
    <t>Перечисления текущего характера другим бюджетам бюджетной системы Российской Федерации</t>
  </si>
  <si>
    <t>71000Н0600</t>
  </si>
  <si>
    <t>05113L4970</t>
  </si>
  <si>
    <t>1310196246</t>
  </si>
  <si>
    <t>Увеличение стоимости прочих материальных запасов однократного применения</t>
  </si>
  <si>
    <t>Бюджет сельского поселения Кахун Урванского муниципального района Кабардино-Балкарской Республики</t>
  </si>
  <si>
    <t>2023 год</t>
  </si>
  <si>
    <t xml:space="preserve">     Расчет расходов на газ на 2023 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</si>
</sst>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b/>
      <sz val="9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2" borderId="0" xfId="0" applyFont="1" applyFill="1" applyBorder="1"/>
    <xf numFmtId="1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164" fontId="4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5" fillId="0" borderId="0" xfId="0" applyFont="1" applyAlignment="1"/>
    <xf numFmtId="0" fontId="5" fillId="0" borderId="0" xfId="0" applyFont="1" applyBorder="1"/>
    <xf numFmtId="0" fontId="5" fillId="0" borderId="0" xfId="0" applyFont="1" applyFill="1" applyBorder="1"/>
    <xf numFmtId="0" fontId="5" fillId="0" borderId="5" xfId="0" applyFont="1" applyBorder="1"/>
    <xf numFmtId="0" fontId="5" fillId="0" borderId="7" xfId="0" applyFont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6" xfId="0" applyFont="1" applyBorder="1"/>
    <xf numFmtId="0" fontId="5" fillId="0" borderId="8" xfId="0" applyFont="1" applyBorder="1"/>
    <xf numFmtId="0" fontId="5" fillId="0" borderId="8" xfId="0" applyFont="1" applyFill="1" applyBorder="1"/>
    <xf numFmtId="0" fontId="5" fillId="0" borderId="10" xfId="0" applyFont="1" applyFill="1" applyBorder="1"/>
    <xf numFmtId="164" fontId="5" fillId="0" borderId="1" xfId="0" applyNumberFormat="1" applyFont="1" applyBorder="1"/>
    <xf numFmtId="0" fontId="5" fillId="2" borderId="1" xfId="0" applyFont="1" applyFill="1" applyBorder="1"/>
    <xf numFmtId="1" fontId="5" fillId="0" borderId="0" xfId="0" applyNumberFormat="1" applyFont="1" applyBorder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2" fontId="5" fillId="2" borderId="1" xfId="0" applyNumberFormat="1" applyFont="1" applyFill="1" applyBorder="1"/>
    <xf numFmtId="2" fontId="5" fillId="0" borderId="1" xfId="0" applyNumberFormat="1" applyFont="1" applyBorder="1"/>
    <xf numFmtId="2" fontId="6" fillId="0" borderId="0" xfId="0" applyNumberFormat="1" applyFont="1"/>
    <xf numFmtId="0" fontId="7" fillId="0" borderId="0" xfId="0" applyFont="1"/>
    <xf numFmtId="0" fontId="5" fillId="0" borderId="1" xfId="0" applyFont="1" applyBorder="1"/>
    <xf numFmtId="0" fontId="5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textRotation="90"/>
    </xf>
    <xf numFmtId="0" fontId="6" fillId="0" borderId="1" xfId="0" applyFont="1" applyFill="1" applyBorder="1"/>
    <xf numFmtId="1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/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NumberFormat="1" applyFont="1"/>
    <xf numFmtId="0" fontId="6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5" fillId="2" borderId="0" xfId="0" applyFont="1" applyFill="1" applyBorder="1"/>
    <xf numFmtId="1" fontId="6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left"/>
    </xf>
    <xf numFmtId="4" fontId="5" fillId="0" borderId="4" xfId="0" applyNumberFormat="1" applyFont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35"/>
  <sheetViews>
    <sheetView showGridLines="0" workbookViewId="0">
      <selection activeCell="H11" sqref="H11"/>
    </sheetView>
  </sheetViews>
  <sheetFormatPr defaultRowHeight="12.75" customHeight="1"/>
  <cols>
    <col min="1" max="1" width="9" customWidth="1"/>
    <col min="2" max="2" width="18.28515625" customWidth="1"/>
    <col min="3" max="3" width="10" customWidth="1"/>
    <col min="4" max="4" width="9.28515625" customWidth="1"/>
    <col min="5" max="5" width="33.85546875" customWidth="1"/>
    <col min="6" max="6" width="15.42578125" customWidth="1"/>
    <col min="7" max="9" width="9.140625" customWidth="1"/>
    <col min="256" max="256" width="10.28515625" customWidth="1"/>
    <col min="257" max="257" width="20.7109375" customWidth="1"/>
    <col min="258" max="258" width="10.28515625" customWidth="1"/>
    <col min="259" max="259" width="30.7109375" customWidth="1"/>
    <col min="260" max="260" width="10.28515625" customWidth="1"/>
    <col min="261" max="261" width="30.7109375" customWidth="1"/>
    <col min="262" max="262" width="15.42578125" customWidth="1"/>
    <col min="263" max="265" width="9.140625" customWidth="1"/>
    <col min="512" max="512" width="10.28515625" customWidth="1"/>
    <col min="513" max="513" width="20.7109375" customWidth="1"/>
    <col min="514" max="514" width="10.28515625" customWidth="1"/>
    <col min="515" max="515" width="30.7109375" customWidth="1"/>
    <col min="516" max="516" width="10.28515625" customWidth="1"/>
    <col min="517" max="517" width="30.7109375" customWidth="1"/>
    <col min="518" max="518" width="15.42578125" customWidth="1"/>
    <col min="519" max="521" width="9.140625" customWidth="1"/>
    <col min="768" max="768" width="10.28515625" customWidth="1"/>
    <col min="769" max="769" width="20.7109375" customWidth="1"/>
    <col min="770" max="770" width="10.28515625" customWidth="1"/>
    <col min="771" max="771" width="30.7109375" customWidth="1"/>
    <col min="772" max="772" width="10.28515625" customWidth="1"/>
    <col min="773" max="773" width="30.7109375" customWidth="1"/>
    <col min="774" max="774" width="15.42578125" customWidth="1"/>
    <col min="775" max="777" width="9.140625" customWidth="1"/>
    <col min="1024" max="1024" width="10.28515625" customWidth="1"/>
    <col min="1025" max="1025" width="20.7109375" customWidth="1"/>
    <col min="1026" max="1026" width="10.28515625" customWidth="1"/>
    <col min="1027" max="1027" width="30.7109375" customWidth="1"/>
    <col min="1028" max="1028" width="10.28515625" customWidth="1"/>
    <col min="1029" max="1029" width="30.7109375" customWidth="1"/>
    <col min="1030" max="1030" width="15.42578125" customWidth="1"/>
    <col min="1031" max="1033" width="9.140625" customWidth="1"/>
    <col min="1280" max="1280" width="10.28515625" customWidth="1"/>
    <col min="1281" max="1281" width="20.7109375" customWidth="1"/>
    <col min="1282" max="1282" width="10.28515625" customWidth="1"/>
    <col min="1283" max="1283" width="30.7109375" customWidth="1"/>
    <col min="1284" max="1284" width="10.28515625" customWidth="1"/>
    <col min="1285" max="1285" width="30.7109375" customWidth="1"/>
    <col min="1286" max="1286" width="15.42578125" customWidth="1"/>
    <col min="1287" max="1289" width="9.140625" customWidth="1"/>
    <col min="1536" max="1536" width="10.28515625" customWidth="1"/>
    <col min="1537" max="1537" width="20.7109375" customWidth="1"/>
    <col min="1538" max="1538" width="10.28515625" customWidth="1"/>
    <col min="1539" max="1539" width="30.7109375" customWidth="1"/>
    <col min="1540" max="1540" width="10.28515625" customWidth="1"/>
    <col min="1541" max="1541" width="30.7109375" customWidth="1"/>
    <col min="1542" max="1542" width="15.42578125" customWidth="1"/>
    <col min="1543" max="1545" width="9.140625" customWidth="1"/>
    <col min="1792" max="1792" width="10.28515625" customWidth="1"/>
    <col min="1793" max="1793" width="20.7109375" customWidth="1"/>
    <col min="1794" max="1794" width="10.28515625" customWidth="1"/>
    <col min="1795" max="1795" width="30.7109375" customWidth="1"/>
    <col min="1796" max="1796" width="10.28515625" customWidth="1"/>
    <col min="1797" max="1797" width="30.7109375" customWidth="1"/>
    <col min="1798" max="1798" width="15.42578125" customWidth="1"/>
    <col min="1799" max="1801" width="9.140625" customWidth="1"/>
    <col min="2048" max="2048" width="10.28515625" customWidth="1"/>
    <col min="2049" max="2049" width="20.7109375" customWidth="1"/>
    <col min="2050" max="2050" width="10.28515625" customWidth="1"/>
    <col min="2051" max="2051" width="30.7109375" customWidth="1"/>
    <col min="2052" max="2052" width="10.28515625" customWidth="1"/>
    <col min="2053" max="2053" width="30.7109375" customWidth="1"/>
    <col min="2054" max="2054" width="15.42578125" customWidth="1"/>
    <col min="2055" max="2057" width="9.140625" customWidth="1"/>
    <col min="2304" max="2304" width="10.28515625" customWidth="1"/>
    <col min="2305" max="2305" width="20.7109375" customWidth="1"/>
    <col min="2306" max="2306" width="10.28515625" customWidth="1"/>
    <col min="2307" max="2307" width="30.7109375" customWidth="1"/>
    <col min="2308" max="2308" width="10.28515625" customWidth="1"/>
    <col min="2309" max="2309" width="30.7109375" customWidth="1"/>
    <col min="2310" max="2310" width="15.42578125" customWidth="1"/>
    <col min="2311" max="2313" width="9.140625" customWidth="1"/>
    <col min="2560" max="2560" width="10.28515625" customWidth="1"/>
    <col min="2561" max="2561" width="20.7109375" customWidth="1"/>
    <col min="2562" max="2562" width="10.28515625" customWidth="1"/>
    <col min="2563" max="2563" width="30.7109375" customWidth="1"/>
    <col min="2564" max="2564" width="10.28515625" customWidth="1"/>
    <col min="2565" max="2565" width="30.7109375" customWidth="1"/>
    <col min="2566" max="2566" width="15.42578125" customWidth="1"/>
    <col min="2567" max="2569" width="9.140625" customWidth="1"/>
    <col min="2816" max="2816" width="10.28515625" customWidth="1"/>
    <col min="2817" max="2817" width="20.7109375" customWidth="1"/>
    <col min="2818" max="2818" width="10.28515625" customWidth="1"/>
    <col min="2819" max="2819" width="30.7109375" customWidth="1"/>
    <col min="2820" max="2820" width="10.28515625" customWidth="1"/>
    <col min="2821" max="2821" width="30.7109375" customWidth="1"/>
    <col min="2822" max="2822" width="15.42578125" customWidth="1"/>
    <col min="2823" max="2825" width="9.140625" customWidth="1"/>
    <col min="3072" max="3072" width="10.28515625" customWidth="1"/>
    <col min="3073" max="3073" width="20.7109375" customWidth="1"/>
    <col min="3074" max="3074" width="10.28515625" customWidth="1"/>
    <col min="3075" max="3075" width="30.7109375" customWidth="1"/>
    <col min="3076" max="3076" width="10.28515625" customWidth="1"/>
    <col min="3077" max="3077" width="30.7109375" customWidth="1"/>
    <col min="3078" max="3078" width="15.42578125" customWidth="1"/>
    <col min="3079" max="3081" width="9.140625" customWidth="1"/>
    <col min="3328" max="3328" width="10.28515625" customWidth="1"/>
    <col min="3329" max="3329" width="20.7109375" customWidth="1"/>
    <col min="3330" max="3330" width="10.28515625" customWidth="1"/>
    <col min="3331" max="3331" width="30.7109375" customWidth="1"/>
    <col min="3332" max="3332" width="10.28515625" customWidth="1"/>
    <col min="3333" max="3333" width="30.7109375" customWidth="1"/>
    <col min="3334" max="3334" width="15.42578125" customWidth="1"/>
    <col min="3335" max="3337" width="9.140625" customWidth="1"/>
    <col min="3584" max="3584" width="10.28515625" customWidth="1"/>
    <col min="3585" max="3585" width="20.7109375" customWidth="1"/>
    <col min="3586" max="3586" width="10.28515625" customWidth="1"/>
    <col min="3587" max="3587" width="30.7109375" customWidth="1"/>
    <col min="3588" max="3588" width="10.28515625" customWidth="1"/>
    <col min="3589" max="3589" width="30.7109375" customWidth="1"/>
    <col min="3590" max="3590" width="15.42578125" customWidth="1"/>
    <col min="3591" max="3593" width="9.140625" customWidth="1"/>
    <col min="3840" max="3840" width="10.28515625" customWidth="1"/>
    <col min="3841" max="3841" width="20.7109375" customWidth="1"/>
    <col min="3842" max="3842" width="10.28515625" customWidth="1"/>
    <col min="3843" max="3843" width="30.7109375" customWidth="1"/>
    <col min="3844" max="3844" width="10.28515625" customWidth="1"/>
    <col min="3845" max="3845" width="30.7109375" customWidth="1"/>
    <col min="3846" max="3846" width="15.42578125" customWidth="1"/>
    <col min="3847" max="3849" width="9.140625" customWidth="1"/>
    <col min="4096" max="4096" width="10.28515625" customWidth="1"/>
    <col min="4097" max="4097" width="20.7109375" customWidth="1"/>
    <col min="4098" max="4098" width="10.28515625" customWidth="1"/>
    <col min="4099" max="4099" width="30.7109375" customWidth="1"/>
    <col min="4100" max="4100" width="10.28515625" customWidth="1"/>
    <col min="4101" max="4101" width="30.7109375" customWidth="1"/>
    <col min="4102" max="4102" width="15.42578125" customWidth="1"/>
    <col min="4103" max="4105" width="9.140625" customWidth="1"/>
    <col min="4352" max="4352" width="10.28515625" customWidth="1"/>
    <col min="4353" max="4353" width="20.7109375" customWidth="1"/>
    <col min="4354" max="4354" width="10.28515625" customWidth="1"/>
    <col min="4355" max="4355" width="30.7109375" customWidth="1"/>
    <col min="4356" max="4356" width="10.28515625" customWidth="1"/>
    <col min="4357" max="4357" width="30.7109375" customWidth="1"/>
    <col min="4358" max="4358" width="15.42578125" customWidth="1"/>
    <col min="4359" max="4361" width="9.140625" customWidth="1"/>
    <col min="4608" max="4608" width="10.28515625" customWidth="1"/>
    <col min="4609" max="4609" width="20.7109375" customWidth="1"/>
    <col min="4610" max="4610" width="10.28515625" customWidth="1"/>
    <col min="4611" max="4611" width="30.7109375" customWidth="1"/>
    <col min="4612" max="4612" width="10.28515625" customWidth="1"/>
    <col min="4613" max="4613" width="30.7109375" customWidth="1"/>
    <col min="4614" max="4614" width="15.42578125" customWidth="1"/>
    <col min="4615" max="4617" width="9.140625" customWidth="1"/>
    <col min="4864" max="4864" width="10.28515625" customWidth="1"/>
    <col min="4865" max="4865" width="20.7109375" customWidth="1"/>
    <col min="4866" max="4866" width="10.28515625" customWidth="1"/>
    <col min="4867" max="4867" width="30.7109375" customWidth="1"/>
    <col min="4868" max="4868" width="10.28515625" customWidth="1"/>
    <col min="4869" max="4869" width="30.7109375" customWidth="1"/>
    <col min="4870" max="4870" width="15.42578125" customWidth="1"/>
    <col min="4871" max="4873" width="9.140625" customWidth="1"/>
    <col min="5120" max="5120" width="10.28515625" customWidth="1"/>
    <col min="5121" max="5121" width="20.7109375" customWidth="1"/>
    <col min="5122" max="5122" width="10.28515625" customWidth="1"/>
    <col min="5123" max="5123" width="30.7109375" customWidth="1"/>
    <col min="5124" max="5124" width="10.28515625" customWidth="1"/>
    <col min="5125" max="5125" width="30.7109375" customWidth="1"/>
    <col min="5126" max="5126" width="15.42578125" customWidth="1"/>
    <col min="5127" max="5129" width="9.140625" customWidth="1"/>
    <col min="5376" max="5376" width="10.28515625" customWidth="1"/>
    <col min="5377" max="5377" width="20.7109375" customWidth="1"/>
    <col min="5378" max="5378" width="10.28515625" customWidth="1"/>
    <col min="5379" max="5379" width="30.7109375" customWidth="1"/>
    <col min="5380" max="5380" width="10.28515625" customWidth="1"/>
    <col min="5381" max="5381" width="30.7109375" customWidth="1"/>
    <col min="5382" max="5382" width="15.42578125" customWidth="1"/>
    <col min="5383" max="5385" width="9.140625" customWidth="1"/>
    <col min="5632" max="5632" width="10.28515625" customWidth="1"/>
    <col min="5633" max="5633" width="20.7109375" customWidth="1"/>
    <col min="5634" max="5634" width="10.28515625" customWidth="1"/>
    <col min="5635" max="5635" width="30.7109375" customWidth="1"/>
    <col min="5636" max="5636" width="10.28515625" customWidth="1"/>
    <col min="5637" max="5637" width="30.7109375" customWidth="1"/>
    <col min="5638" max="5638" width="15.42578125" customWidth="1"/>
    <col min="5639" max="5641" width="9.140625" customWidth="1"/>
    <col min="5888" max="5888" width="10.28515625" customWidth="1"/>
    <col min="5889" max="5889" width="20.7109375" customWidth="1"/>
    <col min="5890" max="5890" width="10.28515625" customWidth="1"/>
    <col min="5891" max="5891" width="30.7109375" customWidth="1"/>
    <col min="5892" max="5892" width="10.28515625" customWidth="1"/>
    <col min="5893" max="5893" width="30.7109375" customWidth="1"/>
    <col min="5894" max="5894" width="15.42578125" customWidth="1"/>
    <col min="5895" max="5897" width="9.140625" customWidth="1"/>
    <col min="6144" max="6144" width="10.28515625" customWidth="1"/>
    <col min="6145" max="6145" width="20.7109375" customWidth="1"/>
    <col min="6146" max="6146" width="10.28515625" customWidth="1"/>
    <col min="6147" max="6147" width="30.7109375" customWidth="1"/>
    <col min="6148" max="6148" width="10.28515625" customWidth="1"/>
    <col min="6149" max="6149" width="30.7109375" customWidth="1"/>
    <col min="6150" max="6150" width="15.42578125" customWidth="1"/>
    <col min="6151" max="6153" width="9.140625" customWidth="1"/>
    <col min="6400" max="6400" width="10.28515625" customWidth="1"/>
    <col min="6401" max="6401" width="20.7109375" customWidth="1"/>
    <col min="6402" max="6402" width="10.28515625" customWidth="1"/>
    <col min="6403" max="6403" width="30.7109375" customWidth="1"/>
    <col min="6404" max="6404" width="10.28515625" customWidth="1"/>
    <col min="6405" max="6405" width="30.7109375" customWidth="1"/>
    <col min="6406" max="6406" width="15.42578125" customWidth="1"/>
    <col min="6407" max="6409" width="9.140625" customWidth="1"/>
    <col min="6656" max="6656" width="10.28515625" customWidth="1"/>
    <col min="6657" max="6657" width="20.7109375" customWidth="1"/>
    <col min="6658" max="6658" width="10.28515625" customWidth="1"/>
    <col min="6659" max="6659" width="30.7109375" customWidth="1"/>
    <col min="6660" max="6660" width="10.28515625" customWidth="1"/>
    <col min="6661" max="6661" width="30.7109375" customWidth="1"/>
    <col min="6662" max="6662" width="15.42578125" customWidth="1"/>
    <col min="6663" max="6665" width="9.140625" customWidth="1"/>
    <col min="6912" max="6912" width="10.28515625" customWidth="1"/>
    <col min="6913" max="6913" width="20.7109375" customWidth="1"/>
    <col min="6914" max="6914" width="10.28515625" customWidth="1"/>
    <col min="6915" max="6915" width="30.7109375" customWidth="1"/>
    <col min="6916" max="6916" width="10.28515625" customWidth="1"/>
    <col min="6917" max="6917" width="30.7109375" customWidth="1"/>
    <col min="6918" max="6918" width="15.42578125" customWidth="1"/>
    <col min="6919" max="6921" width="9.140625" customWidth="1"/>
    <col min="7168" max="7168" width="10.28515625" customWidth="1"/>
    <col min="7169" max="7169" width="20.7109375" customWidth="1"/>
    <col min="7170" max="7170" width="10.28515625" customWidth="1"/>
    <col min="7171" max="7171" width="30.7109375" customWidth="1"/>
    <col min="7172" max="7172" width="10.28515625" customWidth="1"/>
    <col min="7173" max="7173" width="30.7109375" customWidth="1"/>
    <col min="7174" max="7174" width="15.42578125" customWidth="1"/>
    <col min="7175" max="7177" width="9.140625" customWidth="1"/>
    <col min="7424" max="7424" width="10.28515625" customWidth="1"/>
    <col min="7425" max="7425" width="20.7109375" customWidth="1"/>
    <col min="7426" max="7426" width="10.28515625" customWidth="1"/>
    <col min="7427" max="7427" width="30.7109375" customWidth="1"/>
    <col min="7428" max="7428" width="10.28515625" customWidth="1"/>
    <col min="7429" max="7429" width="30.7109375" customWidth="1"/>
    <col min="7430" max="7430" width="15.42578125" customWidth="1"/>
    <col min="7431" max="7433" width="9.140625" customWidth="1"/>
    <col min="7680" max="7680" width="10.28515625" customWidth="1"/>
    <col min="7681" max="7681" width="20.7109375" customWidth="1"/>
    <col min="7682" max="7682" width="10.28515625" customWidth="1"/>
    <col min="7683" max="7683" width="30.7109375" customWidth="1"/>
    <col min="7684" max="7684" width="10.28515625" customWidth="1"/>
    <col min="7685" max="7685" width="30.7109375" customWidth="1"/>
    <col min="7686" max="7686" width="15.42578125" customWidth="1"/>
    <col min="7687" max="7689" width="9.140625" customWidth="1"/>
    <col min="7936" max="7936" width="10.28515625" customWidth="1"/>
    <col min="7937" max="7937" width="20.7109375" customWidth="1"/>
    <col min="7938" max="7938" width="10.28515625" customWidth="1"/>
    <col min="7939" max="7939" width="30.7109375" customWidth="1"/>
    <col min="7940" max="7940" width="10.28515625" customWidth="1"/>
    <col min="7941" max="7941" width="30.7109375" customWidth="1"/>
    <col min="7942" max="7942" width="15.42578125" customWidth="1"/>
    <col min="7943" max="7945" width="9.140625" customWidth="1"/>
    <col min="8192" max="8192" width="10.28515625" customWidth="1"/>
    <col min="8193" max="8193" width="20.7109375" customWidth="1"/>
    <col min="8194" max="8194" width="10.28515625" customWidth="1"/>
    <col min="8195" max="8195" width="30.7109375" customWidth="1"/>
    <col min="8196" max="8196" width="10.28515625" customWidth="1"/>
    <col min="8197" max="8197" width="30.7109375" customWidth="1"/>
    <col min="8198" max="8198" width="15.42578125" customWidth="1"/>
    <col min="8199" max="8201" width="9.140625" customWidth="1"/>
    <col min="8448" max="8448" width="10.28515625" customWidth="1"/>
    <col min="8449" max="8449" width="20.7109375" customWidth="1"/>
    <col min="8450" max="8450" width="10.28515625" customWidth="1"/>
    <col min="8451" max="8451" width="30.7109375" customWidth="1"/>
    <col min="8452" max="8452" width="10.28515625" customWidth="1"/>
    <col min="8453" max="8453" width="30.7109375" customWidth="1"/>
    <col min="8454" max="8454" width="15.42578125" customWidth="1"/>
    <col min="8455" max="8457" width="9.140625" customWidth="1"/>
    <col min="8704" max="8704" width="10.28515625" customWidth="1"/>
    <col min="8705" max="8705" width="20.7109375" customWidth="1"/>
    <col min="8706" max="8706" width="10.28515625" customWidth="1"/>
    <col min="8707" max="8707" width="30.7109375" customWidth="1"/>
    <col min="8708" max="8708" width="10.28515625" customWidth="1"/>
    <col min="8709" max="8709" width="30.7109375" customWidth="1"/>
    <col min="8710" max="8710" width="15.42578125" customWidth="1"/>
    <col min="8711" max="8713" width="9.140625" customWidth="1"/>
    <col min="8960" max="8960" width="10.28515625" customWidth="1"/>
    <col min="8961" max="8961" width="20.7109375" customWidth="1"/>
    <col min="8962" max="8962" width="10.28515625" customWidth="1"/>
    <col min="8963" max="8963" width="30.7109375" customWidth="1"/>
    <col min="8964" max="8964" width="10.28515625" customWidth="1"/>
    <col min="8965" max="8965" width="30.7109375" customWidth="1"/>
    <col min="8966" max="8966" width="15.42578125" customWidth="1"/>
    <col min="8967" max="8969" width="9.140625" customWidth="1"/>
    <col min="9216" max="9216" width="10.28515625" customWidth="1"/>
    <col min="9217" max="9217" width="20.7109375" customWidth="1"/>
    <col min="9218" max="9218" width="10.28515625" customWidth="1"/>
    <col min="9219" max="9219" width="30.7109375" customWidth="1"/>
    <col min="9220" max="9220" width="10.28515625" customWidth="1"/>
    <col min="9221" max="9221" width="30.7109375" customWidth="1"/>
    <col min="9222" max="9222" width="15.42578125" customWidth="1"/>
    <col min="9223" max="9225" width="9.140625" customWidth="1"/>
    <col min="9472" max="9472" width="10.28515625" customWidth="1"/>
    <col min="9473" max="9473" width="20.7109375" customWidth="1"/>
    <col min="9474" max="9474" width="10.28515625" customWidth="1"/>
    <col min="9475" max="9475" width="30.7109375" customWidth="1"/>
    <col min="9476" max="9476" width="10.28515625" customWidth="1"/>
    <col min="9477" max="9477" width="30.7109375" customWidth="1"/>
    <col min="9478" max="9478" width="15.42578125" customWidth="1"/>
    <col min="9479" max="9481" width="9.140625" customWidth="1"/>
    <col min="9728" max="9728" width="10.28515625" customWidth="1"/>
    <col min="9729" max="9729" width="20.7109375" customWidth="1"/>
    <col min="9730" max="9730" width="10.28515625" customWidth="1"/>
    <col min="9731" max="9731" width="30.7109375" customWidth="1"/>
    <col min="9732" max="9732" width="10.28515625" customWidth="1"/>
    <col min="9733" max="9733" width="30.7109375" customWidth="1"/>
    <col min="9734" max="9734" width="15.42578125" customWidth="1"/>
    <col min="9735" max="9737" width="9.140625" customWidth="1"/>
    <col min="9984" max="9984" width="10.28515625" customWidth="1"/>
    <col min="9985" max="9985" width="20.7109375" customWidth="1"/>
    <col min="9986" max="9986" width="10.28515625" customWidth="1"/>
    <col min="9987" max="9987" width="30.7109375" customWidth="1"/>
    <col min="9988" max="9988" width="10.28515625" customWidth="1"/>
    <col min="9989" max="9989" width="30.7109375" customWidth="1"/>
    <col min="9990" max="9990" width="15.42578125" customWidth="1"/>
    <col min="9991" max="9993" width="9.140625" customWidth="1"/>
    <col min="10240" max="10240" width="10.28515625" customWidth="1"/>
    <col min="10241" max="10241" width="20.7109375" customWidth="1"/>
    <col min="10242" max="10242" width="10.28515625" customWidth="1"/>
    <col min="10243" max="10243" width="30.7109375" customWidth="1"/>
    <col min="10244" max="10244" width="10.28515625" customWidth="1"/>
    <col min="10245" max="10245" width="30.7109375" customWidth="1"/>
    <col min="10246" max="10246" width="15.42578125" customWidth="1"/>
    <col min="10247" max="10249" width="9.140625" customWidth="1"/>
    <col min="10496" max="10496" width="10.28515625" customWidth="1"/>
    <col min="10497" max="10497" width="20.7109375" customWidth="1"/>
    <col min="10498" max="10498" width="10.28515625" customWidth="1"/>
    <col min="10499" max="10499" width="30.7109375" customWidth="1"/>
    <col min="10500" max="10500" width="10.28515625" customWidth="1"/>
    <col min="10501" max="10501" width="30.7109375" customWidth="1"/>
    <col min="10502" max="10502" width="15.42578125" customWidth="1"/>
    <col min="10503" max="10505" width="9.140625" customWidth="1"/>
    <col min="10752" max="10752" width="10.28515625" customWidth="1"/>
    <col min="10753" max="10753" width="20.7109375" customWidth="1"/>
    <col min="10754" max="10754" width="10.28515625" customWidth="1"/>
    <col min="10755" max="10755" width="30.7109375" customWidth="1"/>
    <col min="10756" max="10756" width="10.28515625" customWidth="1"/>
    <col min="10757" max="10757" width="30.7109375" customWidth="1"/>
    <col min="10758" max="10758" width="15.42578125" customWidth="1"/>
    <col min="10759" max="10761" width="9.140625" customWidth="1"/>
    <col min="11008" max="11008" width="10.28515625" customWidth="1"/>
    <col min="11009" max="11009" width="20.7109375" customWidth="1"/>
    <col min="11010" max="11010" width="10.28515625" customWidth="1"/>
    <col min="11011" max="11011" width="30.7109375" customWidth="1"/>
    <col min="11012" max="11012" width="10.28515625" customWidth="1"/>
    <col min="11013" max="11013" width="30.7109375" customWidth="1"/>
    <col min="11014" max="11014" width="15.42578125" customWidth="1"/>
    <col min="11015" max="11017" width="9.140625" customWidth="1"/>
    <col min="11264" max="11264" width="10.28515625" customWidth="1"/>
    <col min="11265" max="11265" width="20.7109375" customWidth="1"/>
    <col min="11266" max="11266" width="10.28515625" customWidth="1"/>
    <col min="11267" max="11267" width="30.7109375" customWidth="1"/>
    <col min="11268" max="11268" width="10.28515625" customWidth="1"/>
    <col min="11269" max="11269" width="30.7109375" customWidth="1"/>
    <col min="11270" max="11270" width="15.42578125" customWidth="1"/>
    <col min="11271" max="11273" width="9.140625" customWidth="1"/>
    <col min="11520" max="11520" width="10.28515625" customWidth="1"/>
    <col min="11521" max="11521" width="20.7109375" customWidth="1"/>
    <col min="11522" max="11522" width="10.28515625" customWidth="1"/>
    <col min="11523" max="11523" width="30.7109375" customWidth="1"/>
    <col min="11524" max="11524" width="10.28515625" customWidth="1"/>
    <col min="11525" max="11525" width="30.7109375" customWidth="1"/>
    <col min="11526" max="11526" width="15.42578125" customWidth="1"/>
    <col min="11527" max="11529" width="9.140625" customWidth="1"/>
    <col min="11776" max="11776" width="10.28515625" customWidth="1"/>
    <col min="11777" max="11777" width="20.7109375" customWidth="1"/>
    <col min="11778" max="11778" width="10.28515625" customWidth="1"/>
    <col min="11779" max="11779" width="30.7109375" customWidth="1"/>
    <col min="11780" max="11780" width="10.28515625" customWidth="1"/>
    <col min="11781" max="11781" width="30.7109375" customWidth="1"/>
    <col min="11782" max="11782" width="15.42578125" customWidth="1"/>
    <col min="11783" max="11785" width="9.140625" customWidth="1"/>
    <col min="12032" max="12032" width="10.28515625" customWidth="1"/>
    <col min="12033" max="12033" width="20.7109375" customWidth="1"/>
    <col min="12034" max="12034" width="10.28515625" customWidth="1"/>
    <col min="12035" max="12035" width="30.7109375" customWidth="1"/>
    <col min="12036" max="12036" width="10.28515625" customWidth="1"/>
    <col min="12037" max="12037" width="30.7109375" customWidth="1"/>
    <col min="12038" max="12038" width="15.42578125" customWidth="1"/>
    <col min="12039" max="12041" width="9.140625" customWidth="1"/>
    <col min="12288" max="12288" width="10.28515625" customWidth="1"/>
    <col min="12289" max="12289" width="20.7109375" customWidth="1"/>
    <col min="12290" max="12290" width="10.28515625" customWidth="1"/>
    <col min="12291" max="12291" width="30.7109375" customWidth="1"/>
    <col min="12292" max="12292" width="10.28515625" customWidth="1"/>
    <col min="12293" max="12293" width="30.7109375" customWidth="1"/>
    <col min="12294" max="12294" width="15.42578125" customWidth="1"/>
    <col min="12295" max="12297" width="9.140625" customWidth="1"/>
    <col min="12544" max="12544" width="10.28515625" customWidth="1"/>
    <col min="12545" max="12545" width="20.7109375" customWidth="1"/>
    <col min="12546" max="12546" width="10.28515625" customWidth="1"/>
    <col min="12547" max="12547" width="30.7109375" customWidth="1"/>
    <col min="12548" max="12548" width="10.28515625" customWidth="1"/>
    <col min="12549" max="12549" width="30.7109375" customWidth="1"/>
    <col min="12550" max="12550" width="15.42578125" customWidth="1"/>
    <col min="12551" max="12553" width="9.140625" customWidth="1"/>
    <col min="12800" max="12800" width="10.28515625" customWidth="1"/>
    <col min="12801" max="12801" width="20.7109375" customWidth="1"/>
    <col min="12802" max="12802" width="10.28515625" customWidth="1"/>
    <col min="12803" max="12803" width="30.7109375" customWidth="1"/>
    <col min="12804" max="12804" width="10.28515625" customWidth="1"/>
    <col min="12805" max="12805" width="30.7109375" customWidth="1"/>
    <col min="12806" max="12806" width="15.42578125" customWidth="1"/>
    <col min="12807" max="12809" width="9.140625" customWidth="1"/>
    <col min="13056" max="13056" width="10.28515625" customWidth="1"/>
    <col min="13057" max="13057" width="20.7109375" customWidth="1"/>
    <col min="13058" max="13058" width="10.28515625" customWidth="1"/>
    <col min="13059" max="13059" width="30.7109375" customWidth="1"/>
    <col min="13060" max="13060" width="10.28515625" customWidth="1"/>
    <col min="13061" max="13061" width="30.7109375" customWidth="1"/>
    <col min="13062" max="13062" width="15.42578125" customWidth="1"/>
    <col min="13063" max="13065" width="9.140625" customWidth="1"/>
    <col min="13312" max="13312" width="10.28515625" customWidth="1"/>
    <col min="13313" max="13313" width="20.7109375" customWidth="1"/>
    <col min="13314" max="13314" width="10.28515625" customWidth="1"/>
    <col min="13315" max="13315" width="30.7109375" customWidth="1"/>
    <col min="13316" max="13316" width="10.28515625" customWidth="1"/>
    <col min="13317" max="13317" width="30.7109375" customWidth="1"/>
    <col min="13318" max="13318" width="15.42578125" customWidth="1"/>
    <col min="13319" max="13321" width="9.140625" customWidth="1"/>
    <col min="13568" max="13568" width="10.28515625" customWidth="1"/>
    <col min="13569" max="13569" width="20.7109375" customWidth="1"/>
    <col min="13570" max="13570" width="10.28515625" customWidth="1"/>
    <col min="13571" max="13571" width="30.7109375" customWidth="1"/>
    <col min="13572" max="13572" width="10.28515625" customWidth="1"/>
    <col min="13573" max="13573" width="30.7109375" customWidth="1"/>
    <col min="13574" max="13574" width="15.42578125" customWidth="1"/>
    <col min="13575" max="13577" width="9.140625" customWidth="1"/>
    <col min="13824" max="13824" width="10.28515625" customWidth="1"/>
    <col min="13825" max="13825" width="20.7109375" customWidth="1"/>
    <col min="13826" max="13826" width="10.28515625" customWidth="1"/>
    <col min="13827" max="13827" width="30.7109375" customWidth="1"/>
    <col min="13828" max="13828" width="10.28515625" customWidth="1"/>
    <col min="13829" max="13829" width="30.7109375" customWidth="1"/>
    <col min="13830" max="13830" width="15.42578125" customWidth="1"/>
    <col min="13831" max="13833" width="9.140625" customWidth="1"/>
    <col min="14080" max="14080" width="10.28515625" customWidth="1"/>
    <col min="14081" max="14081" width="20.7109375" customWidth="1"/>
    <col min="14082" max="14082" width="10.28515625" customWidth="1"/>
    <col min="14083" max="14083" width="30.7109375" customWidth="1"/>
    <col min="14084" max="14084" width="10.28515625" customWidth="1"/>
    <col min="14085" max="14085" width="30.7109375" customWidth="1"/>
    <col min="14086" max="14086" width="15.42578125" customWidth="1"/>
    <col min="14087" max="14089" width="9.140625" customWidth="1"/>
    <col min="14336" max="14336" width="10.28515625" customWidth="1"/>
    <col min="14337" max="14337" width="20.7109375" customWidth="1"/>
    <col min="14338" max="14338" width="10.28515625" customWidth="1"/>
    <col min="14339" max="14339" width="30.7109375" customWidth="1"/>
    <col min="14340" max="14340" width="10.28515625" customWidth="1"/>
    <col min="14341" max="14341" width="30.7109375" customWidth="1"/>
    <col min="14342" max="14342" width="15.42578125" customWidth="1"/>
    <col min="14343" max="14345" width="9.140625" customWidth="1"/>
    <col min="14592" max="14592" width="10.28515625" customWidth="1"/>
    <col min="14593" max="14593" width="20.7109375" customWidth="1"/>
    <col min="14594" max="14594" width="10.28515625" customWidth="1"/>
    <col min="14595" max="14595" width="30.7109375" customWidth="1"/>
    <col min="14596" max="14596" width="10.28515625" customWidth="1"/>
    <col min="14597" max="14597" width="30.7109375" customWidth="1"/>
    <col min="14598" max="14598" width="15.42578125" customWidth="1"/>
    <col min="14599" max="14601" width="9.140625" customWidth="1"/>
    <col min="14848" max="14848" width="10.28515625" customWidth="1"/>
    <col min="14849" max="14849" width="20.7109375" customWidth="1"/>
    <col min="14850" max="14850" width="10.28515625" customWidth="1"/>
    <col min="14851" max="14851" width="30.7109375" customWidth="1"/>
    <col min="14852" max="14852" width="10.28515625" customWidth="1"/>
    <col min="14853" max="14853" width="30.7109375" customWidth="1"/>
    <col min="14854" max="14854" width="15.42578125" customWidth="1"/>
    <col min="14855" max="14857" width="9.140625" customWidth="1"/>
    <col min="15104" max="15104" width="10.28515625" customWidth="1"/>
    <col min="15105" max="15105" width="20.7109375" customWidth="1"/>
    <col min="15106" max="15106" width="10.28515625" customWidth="1"/>
    <col min="15107" max="15107" width="30.7109375" customWidth="1"/>
    <col min="15108" max="15108" width="10.28515625" customWidth="1"/>
    <col min="15109" max="15109" width="30.7109375" customWidth="1"/>
    <col min="15110" max="15110" width="15.42578125" customWidth="1"/>
    <col min="15111" max="15113" width="9.140625" customWidth="1"/>
    <col min="15360" max="15360" width="10.28515625" customWidth="1"/>
    <col min="15361" max="15361" width="20.7109375" customWidth="1"/>
    <col min="15362" max="15362" width="10.28515625" customWidth="1"/>
    <col min="15363" max="15363" width="30.7109375" customWidth="1"/>
    <col min="15364" max="15364" width="10.28515625" customWidth="1"/>
    <col min="15365" max="15365" width="30.7109375" customWidth="1"/>
    <col min="15366" max="15366" width="15.42578125" customWidth="1"/>
    <col min="15367" max="15369" width="9.140625" customWidth="1"/>
    <col min="15616" max="15616" width="10.28515625" customWidth="1"/>
    <col min="15617" max="15617" width="20.7109375" customWidth="1"/>
    <col min="15618" max="15618" width="10.28515625" customWidth="1"/>
    <col min="15619" max="15619" width="30.7109375" customWidth="1"/>
    <col min="15620" max="15620" width="10.28515625" customWidth="1"/>
    <col min="15621" max="15621" width="30.7109375" customWidth="1"/>
    <col min="15622" max="15622" width="15.42578125" customWidth="1"/>
    <col min="15623" max="15625" width="9.140625" customWidth="1"/>
    <col min="15872" max="15872" width="10.28515625" customWidth="1"/>
    <col min="15873" max="15873" width="20.7109375" customWidth="1"/>
    <col min="15874" max="15874" width="10.28515625" customWidth="1"/>
    <col min="15875" max="15875" width="30.7109375" customWidth="1"/>
    <col min="15876" max="15876" width="10.28515625" customWidth="1"/>
    <col min="15877" max="15877" width="30.7109375" customWidth="1"/>
    <col min="15878" max="15878" width="15.42578125" customWidth="1"/>
    <col min="15879" max="15881" width="9.140625" customWidth="1"/>
    <col min="16128" max="16128" width="10.28515625" customWidth="1"/>
    <col min="16129" max="16129" width="20.7109375" customWidth="1"/>
    <col min="16130" max="16130" width="10.28515625" customWidth="1"/>
    <col min="16131" max="16131" width="30.7109375" customWidth="1"/>
    <col min="16132" max="16132" width="10.28515625" customWidth="1"/>
    <col min="16133" max="16133" width="30.7109375" customWidth="1"/>
    <col min="16134" max="16134" width="15.42578125" customWidth="1"/>
    <col min="16135" max="16137" width="9.140625" customWidth="1"/>
  </cols>
  <sheetData>
    <row r="1" spans="1:9" s="70" customFormat="1" ht="55.5" customHeight="1">
      <c r="A1" s="106" t="s">
        <v>155</v>
      </c>
      <c r="B1" s="106"/>
      <c r="C1" s="106"/>
      <c r="D1" s="106"/>
      <c r="E1" s="106"/>
      <c r="F1" s="106"/>
    </row>
    <row r="2" spans="1:9" s="12" customFormat="1">
      <c r="A2" s="96"/>
      <c r="B2" s="96"/>
      <c r="C2" s="96"/>
      <c r="D2" s="96"/>
      <c r="E2" s="96"/>
      <c r="F2" s="96"/>
      <c r="G2" s="96"/>
      <c r="H2" s="97"/>
      <c r="I2" s="97"/>
    </row>
    <row r="3" spans="1:9" s="36" customFormat="1" ht="14.25">
      <c r="A3" s="105" t="s">
        <v>0</v>
      </c>
      <c r="B3" s="105" t="s">
        <v>130</v>
      </c>
      <c r="C3" s="105" t="s">
        <v>1</v>
      </c>
      <c r="D3" s="105" t="s">
        <v>2</v>
      </c>
      <c r="E3" s="105" t="s">
        <v>47</v>
      </c>
      <c r="F3" s="105" t="s">
        <v>156</v>
      </c>
    </row>
    <row r="4" spans="1:9" s="12" customFormat="1">
      <c r="A4" s="98" t="s">
        <v>3</v>
      </c>
      <c r="B4" s="98" t="s">
        <v>131</v>
      </c>
      <c r="C4" s="98" t="s">
        <v>4</v>
      </c>
      <c r="D4" s="98" t="s">
        <v>5</v>
      </c>
      <c r="E4" s="99" t="s">
        <v>132</v>
      </c>
      <c r="F4" s="100"/>
    </row>
    <row r="5" spans="1:9" s="12" customFormat="1" ht="25.5">
      <c r="A5" s="98" t="s">
        <v>3</v>
      </c>
      <c r="B5" s="98" t="s">
        <v>131</v>
      </c>
      <c r="C5" s="98" t="s">
        <v>6</v>
      </c>
      <c r="D5" s="98" t="s">
        <v>7</v>
      </c>
      <c r="E5" s="99" t="s">
        <v>133</v>
      </c>
      <c r="F5" s="100"/>
    </row>
    <row r="6" spans="1:9" s="12" customFormat="1">
      <c r="A6" s="98" t="s">
        <v>8</v>
      </c>
      <c r="B6" s="98" t="s">
        <v>134</v>
      </c>
      <c r="C6" s="98" t="s">
        <v>4</v>
      </c>
      <c r="D6" s="98" t="s">
        <v>5</v>
      </c>
      <c r="E6" s="99" t="s">
        <v>132</v>
      </c>
      <c r="F6" s="100"/>
    </row>
    <row r="7" spans="1:9" s="12" customFormat="1" ht="25.5">
      <c r="A7" s="98" t="s">
        <v>8</v>
      </c>
      <c r="B7" s="98" t="s">
        <v>134</v>
      </c>
      <c r="C7" s="98" t="s">
        <v>6</v>
      </c>
      <c r="D7" s="98" t="s">
        <v>7</v>
      </c>
      <c r="E7" s="99" t="s">
        <v>133</v>
      </c>
      <c r="F7" s="100"/>
    </row>
    <row r="8" spans="1:9" s="12" customFormat="1">
      <c r="A8" s="98" t="s">
        <v>8</v>
      </c>
      <c r="B8" s="98" t="s">
        <v>134</v>
      </c>
      <c r="C8" s="98" t="s">
        <v>9</v>
      </c>
      <c r="D8" s="98" t="s">
        <v>10</v>
      </c>
      <c r="E8" s="99" t="s">
        <v>135</v>
      </c>
      <c r="F8" s="100">
        <v>63276</v>
      </c>
    </row>
    <row r="9" spans="1:9" s="12" customFormat="1">
      <c r="A9" s="98" t="s">
        <v>8</v>
      </c>
      <c r="B9" s="98" t="s">
        <v>134</v>
      </c>
      <c r="C9" s="98" t="s">
        <v>11</v>
      </c>
      <c r="D9" s="98" t="s">
        <v>12</v>
      </c>
      <c r="E9" s="99" t="s">
        <v>136</v>
      </c>
      <c r="F9" s="100">
        <v>12800</v>
      </c>
    </row>
    <row r="10" spans="1:9" s="12" customFormat="1" ht="25.5">
      <c r="A10" s="98" t="s">
        <v>8</v>
      </c>
      <c r="B10" s="98" t="s">
        <v>134</v>
      </c>
      <c r="C10" s="98" t="s">
        <v>11</v>
      </c>
      <c r="D10" s="98" t="s">
        <v>13</v>
      </c>
      <c r="E10" s="99" t="s">
        <v>44</v>
      </c>
      <c r="F10" s="100">
        <v>30000</v>
      </c>
    </row>
    <row r="11" spans="1:9" s="12" customFormat="1">
      <c r="A11" s="98" t="s">
        <v>8</v>
      </c>
      <c r="B11" s="98" t="s">
        <v>134</v>
      </c>
      <c r="C11" s="98" t="s">
        <v>11</v>
      </c>
      <c r="D11" s="98" t="s">
        <v>14</v>
      </c>
      <c r="E11" s="99" t="s">
        <v>137</v>
      </c>
      <c r="F11" s="100">
        <v>14500</v>
      </c>
    </row>
    <row r="12" spans="1:9" s="12" customFormat="1" ht="25.5">
      <c r="A12" s="98" t="s">
        <v>8</v>
      </c>
      <c r="B12" s="98" t="s">
        <v>134</v>
      </c>
      <c r="C12" s="98" t="s">
        <v>11</v>
      </c>
      <c r="D12" s="98" t="s">
        <v>15</v>
      </c>
      <c r="E12" s="99" t="s">
        <v>45</v>
      </c>
      <c r="F12" s="100">
        <v>1500000</v>
      </c>
    </row>
    <row r="13" spans="1:9" s="12" customFormat="1" ht="25.5">
      <c r="A13" s="98" t="s">
        <v>8</v>
      </c>
      <c r="B13" s="98" t="s">
        <v>134</v>
      </c>
      <c r="C13" s="98" t="s">
        <v>11</v>
      </c>
      <c r="D13" s="98" t="s">
        <v>16</v>
      </c>
      <c r="E13" s="99" t="s">
        <v>138</v>
      </c>
      <c r="F13" s="100">
        <v>90000</v>
      </c>
    </row>
    <row r="14" spans="1:9" s="12" customFormat="1" ht="25.5">
      <c r="A14" s="98" t="s">
        <v>8</v>
      </c>
      <c r="B14" s="98" t="s">
        <v>134</v>
      </c>
      <c r="C14" s="98" t="s">
        <v>11</v>
      </c>
      <c r="D14" s="98" t="s">
        <v>17</v>
      </c>
      <c r="E14" s="99" t="s">
        <v>139</v>
      </c>
      <c r="F14" s="100">
        <v>85000</v>
      </c>
    </row>
    <row r="15" spans="1:9" s="12" customFormat="1">
      <c r="A15" s="98" t="s">
        <v>8</v>
      </c>
      <c r="B15" s="98" t="s">
        <v>134</v>
      </c>
      <c r="C15" s="98" t="s">
        <v>18</v>
      </c>
      <c r="D15" s="98" t="s">
        <v>12</v>
      </c>
      <c r="E15" s="99" t="s">
        <v>41</v>
      </c>
      <c r="F15" s="100">
        <v>159800</v>
      </c>
    </row>
    <row r="16" spans="1:9" s="12" customFormat="1">
      <c r="A16" s="98" t="s">
        <v>20</v>
      </c>
      <c r="B16" s="98" t="s">
        <v>140</v>
      </c>
      <c r="C16" s="98" t="s">
        <v>21</v>
      </c>
      <c r="D16" s="98" t="s">
        <v>22</v>
      </c>
      <c r="E16" s="99" t="s">
        <v>42</v>
      </c>
      <c r="F16" s="100">
        <v>30000</v>
      </c>
    </row>
    <row r="17" spans="1:6" s="12" customFormat="1" ht="25.5">
      <c r="A17" s="98" t="s">
        <v>23</v>
      </c>
      <c r="B17" s="98" t="s">
        <v>141</v>
      </c>
      <c r="C17" s="98" t="s">
        <v>24</v>
      </c>
      <c r="D17" s="98" t="s">
        <v>19</v>
      </c>
      <c r="E17" s="99" t="s">
        <v>142</v>
      </c>
      <c r="F17" s="100">
        <v>25080</v>
      </c>
    </row>
    <row r="18" spans="1:6" s="12" customFormat="1">
      <c r="A18" s="98" t="s">
        <v>25</v>
      </c>
      <c r="B18" s="98" t="s">
        <v>143</v>
      </c>
      <c r="C18" s="98" t="s">
        <v>4</v>
      </c>
      <c r="D18" s="98" t="s">
        <v>5</v>
      </c>
      <c r="E18" s="99" t="s">
        <v>132</v>
      </c>
      <c r="F18" s="100"/>
    </row>
    <row r="19" spans="1:6" s="12" customFormat="1" ht="25.5">
      <c r="A19" s="98" t="s">
        <v>25</v>
      </c>
      <c r="B19" s="98" t="s">
        <v>143</v>
      </c>
      <c r="C19" s="98" t="s">
        <v>6</v>
      </c>
      <c r="D19" s="98" t="s">
        <v>7</v>
      </c>
      <c r="E19" s="99" t="s">
        <v>133</v>
      </c>
      <c r="F19" s="100"/>
    </row>
    <row r="20" spans="1:6" s="12" customFormat="1" ht="25.5">
      <c r="A20" s="98" t="s">
        <v>26</v>
      </c>
      <c r="B20" s="98" t="s">
        <v>144</v>
      </c>
      <c r="C20" s="98" t="s">
        <v>11</v>
      </c>
      <c r="D20" s="98" t="s">
        <v>13</v>
      </c>
      <c r="E20" s="99" t="s">
        <v>44</v>
      </c>
      <c r="F20" s="100"/>
    </row>
    <row r="21" spans="1:6" s="12" customFormat="1" ht="25.5">
      <c r="A21" s="98" t="s">
        <v>26</v>
      </c>
      <c r="B21" s="98" t="s">
        <v>144</v>
      </c>
      <c r="C21" s="98" t="s">
        <v>11</v>
      </c>
      <c r="D21" s="98" t="s">
        <v>15</v>
      </c>
      <c r="E21" s="99" t="s">
        <v>45</v>
      </c>
      <c r="F21" s="100">
        <v>250000</v>
      </c>
    </row>
    <row r="22" spans="1:6" s="12" customFormat="1">
      <c r="A22" s="98" t="s">
        <v>26</v>
      </c>
      <c r="B22" s="98" t="s">
        <v>144</v>
      </c>
      <c r="C22" s="98" t="s">
        <v>18</v>
      </c>
      <c r="D22" s="98" t="s">
        <v>12</v>
      </c>
      <c r="E22" s="99" t="s">
        <v>41</v>
      </c>
      <c r="F22" s="100">
        <v>200000</v>
      </c>
    </row>
    <row r="23" spans="1:6" s="12" customFormat="1" ht="45" customHeight="1">
      <c r="A23" s="98" t="s">
        <v>26</v>
      </c>
      <c r="B23" s="98" t="s">
        <v>144</v>
      </c>
      <c r="C23" s="98" t="s">
        <v>24</v>
      </c>
      <c r="D23" s="98" t="s">
        <v>145</v>
      </c>
      <c r="E23" s="99" t="s">
        <v>146</v>
      </c>
      <c r="F23" s="100"/>
    </row>
    <row r="24" spans="1:6" s="12" customFormat="1">
      <c r="A24" s="98" t="s">
        <v>27</v>
      </c>
      <c r="B24" s="98" t="s">
        <v>147</v>
      </c>
      <c r="C24" s="98" t="s">
        <v>11</v>
      </c>
      <c r="D24" s="98" t="s">
        <v>14</v>
      </c>
      <c r="E24" s="99" t="s">
        <v>137</v>
      </c>
      <c r="F24" s="100">
        <v>450000</v>
      </c>
    </row>
    <row r="25" spans="1:6" s="12" customFormat="1" ht="25.5">
      <c r="A25" s="98" t="s">
        <v>28</v>
      </c>
      <c r="B25" s="98" t="s">
        <v>148</v>
      </c>
      <c r="C25" s="98" t="s">
        <v>11</v>
      </c>
      <c r="D25" s="98" t="s">
        <v>13</v>
      </c>
      <c r="E25" s="99" t="s">
        <v>44</v>
      </c>
      <c r="F25" s="100">
        <v>500000</v>
      </c>
    </row>
    <row r="26" spans="1:6" s="12" customFormat="1" ht="38.25">
      <c r="A26" s="98" t="s">
        <v>29</v>
      </c>
      <c r="B26" s="98" t="s">
        <v>149</v>
      </c>
      <c r="C26" s="98" t="s">
        <v>30</v>
      </c>
      <c r="D26" s="98" t="s">
        <v>31</v>
      </c>
      <c r="E26" s="99" t="s">
        <v>150</v>
      </c>
      <c r="F26" s="100"/>
    </row>
    <row r="27" spans="1:6" s="12" customFormat="1" ht="38.25">
      <c r="A27" s="98" t="s">
        <v>32</v>
      </c>
      <c r="B27" s="98" t="s">
        <v>151</v>
      </c>
      <c r="C27" s="98" t="s">
        <v>33</v>
      </c>
      <c r="D27" s="98" t="s">
        <v>34</v>
      </c>
      <c r="E27" s="99" t="s">
        <v>46</v>
      </c>
      <c r="F27" s="100">
        <v>425065</v>
      </c>
    </row>
    <row r="28" spans="1:6" s="12" customFormat="1" ht="25.5">
      <c r="A28" s="98" t="s">
        <v>35</v>
      </c>
      <c r="B28" s="98" t="s">
        <v>152</v>
      </c>
      <c r="C28" s="98" t="s">
        <v>36</v>
      </c>
      <c r="D28" s="98" t="s">
        <v>37</v>
      </c>
      <c r="E28" s="99" t="s">
        <v>43</v>
      </c>
      <c r="F28" s="100">
        <v>830025</v>
      </c>
    </row>
    <row r="29" spans="1:6" s="12" customFormat="1">
      <c r="A29" s="98" t="s">
        <v>38</v>
      </c>
      <c r="B29" s="98" t="s">
        <v>153</v>
      </c>
      <c r="C29" s="98" t="s">
        <v>11</v>
      </c>
      <c r="D29" s="98" t="s">
        <v>14</v>
      </c>
      <c r="E29" s="99" t="s">
        <v>137</v>
      </c>
      <c r="F29" s="100">
        <v>60000</v>
      </c>
    </row>
    <row r="30" spans="1:6" s="12" customFormat="1" ht="38.25">
      <c r="A30" s="98" t="s">
        <v>38</v>
      </c>
      <c r="B30" s="98" t="s">
        <v>153</v>
      </c>
      <c r="C30" s="98" t="s">
        <v>11</v>
      </c>
      <c r="D30" s="98" t="s">
        <v>39</v>
      </c>
      <c r="E30" s="99" t="s">
        <v>154</v>
      </c>
      <c r="F30" s="100">
        <v>40000</v>
      </c>
    </row>
    <row r="31" spans="1:6" s="12" customFormat="1">
      <c r="A31" s="101" t="s">
        <v>40</v>
      </c>
      <c r="B31" s="102"/>
      <c r="C31" s="102"/>
      <c r="D31" s="102"/>
      <c r="E31" s="103"/>
      <c r="F31" s="104">
        <f>F4+F5+F6+F7+F8+F9+F10+F11+F12+F13+F14+F15+F16+F17+F19+F18+F20+F21+F22+F23+F24+F25+F26+F27+F28+F29+F30</f>
        <v>4765546</v>
      </c>
    </row>
    <row r="32" spans="1:6" s="12" customFormat="1" ht="12.75" customHeight="1"/>
    <row r="33" spans="1:1" s="69" customFormat="1" ht="12.75" customHeight="1"/>
    <row r="34" spans="1:1" s="69" customFormat="1" ht="12.75" customHeight="1"/>
    <row r="35" spans="1:1" s="54" customFormat="1" ht="16.5" customHeight="1">
      <c r="A35" s="54" t="s">
        <v>105</v>
      </c>
    </row>
  </sheetData>
  <mergeCells count="1">
    <mergeCell ref="A1:F1"/>
  </mergeCells>
  <pageMargins left="0.25" right="0.25" top="0.75" bottom="0.75" header="0.3" footer="0.3"/>
  <pageSetup paperSize="9" orientation="portrait" r:id="rId1"/>
  <headerFooter alignWithMargins="0">
    <oddFooter>&amp;C&amp;"Times New Roman"&amp;10Бюджет сельского поселения Герменчик Урванского муниципального района Кабардино-Балкарской Республики&amp;L&amp;R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10" sqref="A10:D10"/>
    </sheetView>
  </sheetViews>
  <sheetFormatPr defaultRowHeight="12.75"/>
  <cols>
    <col min="1" max="1" width="30.42578125" customWidth="1"/>
    <col min="2" max="2" width="19.85546875" customWidth="1"/>
    <col min="4" max="4" width="33.85546875" customWidth="1"/>
  </cols>
  <sheetData>
    <row r="1" spans="1:8" s="12" customFormat="1" ht="18">
      <c r="A1" s="130" t="s">
        <v>119</v>
      </c>
      <c r="B1" s="131"/>
      <c r="C1" s="131"/>
      <c r="D1" s="131"/>
      <c r="E1" s="132"/>
      <c r="F1" s="132"/>
      <c r="G1" s="132"/>
      <c r="H1" s="132"/>
    </row>
    <row r="2" spans="1:8" s="12" customFormat="1" ht="25.5" customHeight="1">
      <c r="B2" s="13">
        <v>262</v>
      </c>
      <c r="E2" s="11"/>
      <c r="F2" s="17"/>
      <c r="G2" s="11"/>
      <c r="H2" s="11"/>
    </row>
    <row r="3" spans="1:8" s="12" customFormat="1">
      <c r="A3" s="116" t="s">
        <v>48</v>
      </c>
      <c r="B3" s="126" t="s">
        <v>103</v>
      </c>
      <c r="E3" s="129"/>
      <c r="F3" s="125"/>
      <c r="G3" s="11"/>
      <c r="H3" s="11"/>
    </row>
    <row r="4" spans="1:8" s="12" customFormat="1">
      <c r="A4" s="116"/>
      <c r="B4" s="127"/>
      <c r="E4" s="129"/>
      <c r="F4" s="125"/>
      <c r="G4" s="11"/>
      <c r="H4" s="11"/>
    </row>
    <row r="5" spans="1:8" s="12" customFormat="1">
      <c r="A5" s="116"/>
      <c r="B5" s="128"/>
      <c r="E5" s="129"/>
      <c r="F5" s="125"/>
      <c r="G5" s="11"/>
      <c r="H5" s="11"/>
    </row>
    <row r="6" spans="1:8" s="12" customFormat="1">
      <c r="A6" s="28" t="s">
        <v>51</v>
      </c>
      <c r="B6" s="83">
        <v>356910.75</v>
      </c>
      <c r="E6" s="84"/>
      <c r="F6" s="92"/>
      <c r="G6" s="11"/>
      <c r="H6" s="11"/>
    </row>
    <row r="7" spans="1:8" s="12" customFormat="1">
      <c r="A7" s="37" t="s">
        <v>76</v>
      </c>
      <c r="B7" s="52">
        <v>356910.75</v>
      </c>
      <c r="E7" s="17"/>
      <c r="F7" s="93"/>
      <c r="G7" s="11"/>
      <c r="H7" s="11"/>
    </row>
    <row r="8" spans="1:8" s="12" customFormat="1">
      <c r="A8" s="18"/>
      <c r="B8" s="17"/>
      <c r="E8" s="18"/>
      <c r="F8" s="17"/>
      <c r="G8" s="11"/>
      <c r="H8" s="11"/>
    </row>
    <row r="9" spans="1:8" s="12" customFormat="1">
      <c r="B9" s="81"/>
      <c r="C9" s="17"/>
      <c r="E9" s="11"/>
      <c r="F9" s="18"/>
      <c r="G9" s="17"/>
      <c r="H9" s="11"/>
    </row>
    <row r="10" spans="1:8" s="12" customFormat="1">
      <c r="A10" s="129"/>
      <c r="B10" s="129"/>
      <c r="C10" s="129"/>
      <c r="D10" s="129"/>
      <c r="E10" s="129"/>
      <c r="F10" s="129"/>
      <c r="G10" s="129"/>
      <c r="H10" s="129"/>
    </row>
    <row r="11" spans="1:8" s="12" customFormat="1">
      <c r="A11" s="13" t="s">
        <v>110</v>
      </c>
      <c r="B11" s="17"/>
      <c r="C11" s="18"/>
      <c r="D11" s="18"/>
      <c r="E11" s="18"/>
      <c r="F11" s="13"/>
      <c r="G11" s="17"/>
      <c r="H11" s="11"/>
    </row>
    <row r="12" spans="1:8" s="12" customFormat="1">
      <c r="A12" s="129"/>
      <c r="B12" s="125"/>
      <c r="C12" s="11"/>
      <c r="D12" s="11"/>
      <c r="E12" s="129"/>
      <c r="F12" s="125"/>
      <c r="G12" s="11"/>
      <c r="H12" s="11"/>
    </row>
    <row r="13" spans="1:8" s="12" customFormat="1">
      <c r="A13" s="129"/>
      <c r="B13" s="125"/>
      <c r="C13" s="11"/>
      <c r="D13" s="11"/>
      <c r="E13" s="129"/>
      <c r="F13" s="125"/>
      <c r="G13" s="11"/>
      <c r="H13" s="11"/>
    </row>
    <row r="14" spans="1:8" s="12" customFormat="1">
      <c r="A14" s="129"/>
      <c r="B14" s="125"/>
      <c r="C14" s="11"/>
      <c r="D14" s="11"/>
      <c r="E14" s="129"/>
      <c r="F14" s="125"/>
      <c r="G14" s="11"/>
      <c r="H14" s="11"/>
    </row>
    <row r="15" spans="1:8" ht="15.75">
      <c r="A15" s="6"/>
      <c r="B15" s="9"/>
      <c r="C15" s="2"/>
      <c r="D15" s="2"/>
      <c r="E15" s="6"/>
      <c r="F15" s="9"/>
      <c r="G15" s="2"/>
      <c r="H15" s="2"/>
    </row>
    <row r="16" spans="1:8" ht="14.25">
      <c r="A16" s="4"/>
      <c r="B16" s="10"/>
      <c r="C16" s="2"/>
      <c r="D16" s="2"/>
      <c r="E16" s="4"/>
      <c r="F16" s="10"/>
      <c r="G16" s="2"/>
      <c r="H16" s="2"/>
    </row>
    <row r="17" spans="1:7" ht="14.25">
      <c r="A17" s="5"/>
      <c r="B17" s="4"/>
      <c r="E17" s="5"/>
      <c r="F17" s="4"/>
    </row>
    <row r="18" spans="1:7" ht="15">
      <c r="A18" s="3"/>
      <c r="B18" s="8"/>
      <c r="C18" s="1"/>
      <c r="E18" s="3"/>
      <c r="F18" s="8"/>
      <c r="G18" s="1"/>
    </row>
  </sheetData>
  <mergeCells count="12">
    <mergeCell ref="A10:D10"/>
    <mergeCell ref="E10:H10"/>
    <mergeCell ref="A12:A14"/>
    <mergeCell ref="B12:B14"/>
    <mergeCell ref="E12:E14"/>
    <mergeCell ref="F12:F14"/>
    <mergeCell ref="A1:D1"/>
    <mergeCell ref="E1:H1"/>
    <mergeCell ref="A3:A5"/>
    <mergeCell ref="B3:B5"/>
    <mergeCell ref="E3:E5"/>
    <mergeCell ref="F3:F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B15" sqref="B15"/>
    </sheetView>
  </sheetViews>
  <sheetFormatPr defaultRowHeight="12.75"/>
  <cols>
    <col min="1" max="1" width="35" customWidth="1"/>
    <col min="2" max="2" width="24.28515625" customWidth="1"/>
  </cols>
  <sheetData>
    <row r="1" spans="1:5" s="69" customFormat="1" ht="18">
      <c r="A1" s="95" t="s">
        <v>120</v>
      </c>
      <c r="B1" s="95"/>
      <c r="C1" s="95"/>
    </row>
    <row r="2" spans="1:5" s="12" customFormat="1">
      <c r="B2" s="13"/>
      <c r="C2" s="13">
        <v>340</v>
      </c>
    </row>
    <row r="3" spans="1:5" s="12" customFormat="1">
      <c r="A3" s="94" t="s">
        <v>104</v>
      </c>
      <c r="B3" s="37" t="s">
        <v>81</v>
      </c>
      <c r="C3" s="37" t="s">
        <v>82</v>
      </c>
    </row>
    <row r="4" spans="1:5" s="12" customFormat="1">
      <c r="A4" s="14" t="s">
        <v>121</v>
      </c>
      <c r="B4" s="14"/>
      <c r="C4" s="14">
        <v>50000</v>
      </c>
    </row>
    <row r="5" spans="1:5" s="12" customFormat="1">
      <c r="A5" s="14" t="s">
        <v>122</v>
      </c>
      <c r="B5" s="14"/>
      <c r="C5" s="14">
        <v>25000</v>
      </c>
    </row>
    <row r="6" spans="1:5" s="12" customFormat="1">
      <c r="A6" s="14" t="s">
        <v>123</v>
      </c>
      <c r="B6" s="14"/>
      <c r="C6" s="14">
        <v>10000</v>
      </c>
    </row>
    <row r="7" spans="1:5" s="12" customFormat="1">
      <c r="A7" s="28" t="s">
        <v>86</v>
      </c>
      <c r="B7" s="28"/>
      <c r="C7" s="28">
        <f>SUM(C4:C6)</f>
        <v>85000</v>
      </c>
    </row>
    <row r="8" spans="1:5" s="12" customFormat="1">
      <c r="A8" s="18"/>
      <c r="B8" s="18"/>
      <c r="C8" s="18"/>
    </row>
    <row r="9" spans="1:5" s="12" customFormat="1">
      <c r="A9" s="13" t="s">
        <v>110</v>
      </c>
      <c r="B9" s="17"/>
      <c r="C9" s="18"/>
      <c r="D9" s="18"/>
      <c r="E9" s="18"/>
    </row>
    <row r="10" spans="1:5" s="12" customFormat="1">
      <c r="A10" s="65"/>
      <c r="B10" s="18"/>
      <c r="C10" s="18"/>
    </row>
    <row r="11" spans="1:5" s="12" customFormat="1"/>
    <row r="12" spans="1:5" s="12" customFormat="1"/>
    <row r="13" spans="1:5" s="12" customFormat="1"/>
    <row r="14" spans="1:5" s="12" customFormat="1"/>
    <row r="15" spans="1:5" s="12" customFormat="1"/>
    <row r="16" spans="1:5" s="12" customFormat="1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7" sqref="D7"/>
    </sheetView>
  </sheetViews>
  <sheetFormatPr defaultRowHeight="12.75"/>
  <cols>
    <col min="1" max="1" width="12.5703125" style="12" customWidth="1"/>
    <col min="2" max="2" width="11.5703125" style="12" customWidth="1"/>
    <col min="3" max="3" width="9.28515625" style="12" bestFit="1" customWidth="1"/>
    <col min="4" max="4" width="11.7109375" style="12" customWidth="1"/>
    <col min="5" max="16384" width="9.140625" style="12"/>
  </cols>
  <sheetData>
    <row r="1" spans="1:4" s="69" customFormat="1" ht="18">
      <c r="A1" s="70" t="s">
        <v>129</v>
      </c>
      <c r="B1" s="70"/>
      <c r="C1" s="70"/>
      <c r="D1" s="70"/>
    </row>
    <row r="2" spans="1:4">
      <c r="D2" s="66"/>
    </row>
    <row r="3" spans="1:4" ht="13.5" customHeight="1">
      <c r="A3" s="113" t="s">
        <v>48</v>
      </c>
      <c r="B3" s="114"/>
      <c r="C3" s="115"/>
      <c r="D3" s="43"/>
    </row>
    <row r="4" spans="1:4" ht="12" customHeight="1">
      <c r="A4" s="113"/>
      <c r="B4" s="37" t="s">
        <v>128</v>
      </c>
      <c r="C4" s="37" t="s">
        <v>56</v>
      </c>
      <c r="D4" s="37" t="s">
        <v>77</v>
      </c>
    </row>
    <row r="5" spans="1:4" ht="30" customHeight="1">
      <c r="A5" s="42" t="s">
        <v>127</v>
      </c>
      <c r="B5" s="14">
        <v>6</v>
      </c>
      <c r="C5" s="14">
        <v>35422.019999999997</v>
      </c>
      <c r="D5" s="14">
        <f>C5*12</f>
        <v>425064.24</v>
      </c>
    </row>
    <row r="6" spans="1:4">
      <c r="A6" s="53" t="s">
        <v>86</v>
      </c>
      <c r="B6" s="37">
        <f>B5</f>
        <v>6</v>
      </c>
      <c r="C6" s="37">
        <f t="shared" ref="C6" si="0">C5</f>
        <v>35422.019999999997</v>
      </c>
      <c r="D6" s="37">
        <f>D5</f>
        <v>425064.24</v>
      </c>
    </row>
    <row r="10" spans="1:4">
      <c r="A10" s="13" t="s">
        <v>110</v>
      </c>
      <c r="B10" s="17"/>
      <c r="C10" s="18"/>
      <c r="D10" s="18"/>
    </row>
  </sheetData>
  <mergeCells count="2">
    <mergeCell ref="A3:A4"/>
    <mergeCell ref="B3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A14" sqref="A14:XFD14"/>
    </sheetView>
  </sheetViews>
  <sheetFormatPr defaultRowHeight="12.75"/>
  <cols>
    <col min="1" max="1" width="17.140625" style="12" customWidth="1"/>
    <col min="2" max="2" width="9.140625" style="12"/>
    <col min="3" max="3" width="13.5703125" style="12" customWidth="1"/>
    <col min="4" max="4" width="12.7109375" style="12" customWidth="1"/>
    <col min="5" max="5" width="9.140625" style="12"/>
    <col min="6" max="6" width="11.85546875" style="12" customWidth="1"/>
    <col min="7" max="7" width="12.28515625" style="12" customWidth="1"/>
    <col min="8" max="8" width="10.28515625" style="12" customWidth="1"/>
    <col min="9" max="9" width="13.28515625" style="12" customWidth="1"/>
    <col min="10" max="16384" width="9.140625" style="12"/>
  </cols>
  <sheetData>
    <row r="1" spans="1:9" s="72" customFormat="1" ht="18">
      <c r="A1" s="107" t="s">
        <v>113</v>
      </c>
      <c r="B1" s="107"/>
      <c r="C1" s="107"/>
      <c r="D1" s="107"/>
      <c r="E1" s="71"/>
      <c r="F1" s="71"/>
      <c r="G1" s="71"/>
      <c r="H1" s="71"/>
      <c r="I1" s="71"/>
    </row>
    <row r="2" spans="1:9">
      <c r="A2" s="13"/>
      <c r="E2" s="11"/>
      <c r="F2" s="11"/>
      <c r="G2" s="11"/>
      <c r="H2" s="11"/>
      <c r="I2" s="11">
        <v>221</v>
      </c>
    </row>
    <row r="3" spans="1:9">
      <c r="A3" s="19" t="s">
        <v>48</v>
      </c>
      <c r="B3" s="20" t="s">
        <v>53</v>
      </c>
      <c r="C3" s="20" t="s">
        <v>55</v>
      </c>
      <c r="D3" s="20" t="s">
        <v>57</v>
      </c>
      <c r="E3" s="20" t="s">
        <v>59</v>
      </c>
      <c r="F3" s="21" t="s">
        <v>55</v>
      </c>
      <c r="G3" s="21" t="s">
        <v>61</v>
      </c>
      <c r="H3" s="22" t="s">
        <v>63</v>
      </c>
      <c r="I3" s="21" t="s">
        <v>65</v>
      </c>
    </row>
    <row r="4" spans="1:9">
      <c r="A4" s="23" t="s">
        <v>49</v>
      </c>
      <c r="B4" s="24" t="s">
        <v>54</v>
      </c>
      <c r="C4" s="24" t="s">
        <v>56</v>
      </c>
      <c r="D4" s="24" t="s">
        <v>58</v>
      </c>
      <c r="E4" s="25" t="s">
        <v>60</v>
      </c>
      <c r="F4" s="25" t="s">
        <v>56</v>
      </c>
      <c r="G4" s="25" t="s">
        <v>62</v>
      </c>
      <c r="H4" s="26" t="s">
        <v>64</v>
      </c>
      <c r="I4" s="25" t="s">
        <v>66</v>
      </c>
    </row>
    <row r="5" spans="1:9">
      <c r="A5" s="14" t="s">
        <v>51</v>
      </c>
      <c r="B5" s="14">
        <v>4</v>
      </c>
      <c r="C5" s="15">
        <v>2049</v>
      </c>
      <c r="D5" s="15">
        <f>C5*12</f>
        <v>24588</v>
      </c>
      <c r="E5" s="15"/>
      <c r="F5" s="15">
        <v>3224</v>
      </c>
      <c r="G5" s="15">
        <f>F5*12</f>
        <v>38688</v>
      </c>
      <c r="H5" s="15"/>
      <c r="I5" s="27">
        <f>D5+G5</f>
        <v>63276</v>
      </c>
    </row>
    <row r="6" spans="1:9" s="35" customFormat="1">
      <c r="A6" s="33" t="s">
        <v>50</v>
      </c>
      <c r="B6" s="34">
        <f>B5</f>
        <v>4</v>
      </c>
      <c r="C6" s="34">
        <f t="shared" ref="C6:I6" si="0">C5</f>
        <v>2049</v>
      </c>
      <c r="D6" s="34">
        <f t="shared" si="0"/>
        <v>24588</v>
      </c>
      <c r="E6" s="34">
        <f t="shared" si="0"/>
        <v>0</v>
      </c>
      <c r="F6" s="34">
        <f t="shared" si="0"/>
        <v>3224</v>
      </c>
      <c r="G6" s="34">
        <f t="shared" si="0"/>
        <v>38688</v>
      </c>
      <c r="H6" s="34">
        <f t="shared" si="0"/>
        <v>0</v>
      </c>
      <c r="I6" s="34">
        <f t="shared" si="0"/>
        <v>63276</v>
      </c>
    </row>
    <row r="7" spans="1:9">
      <c r="A7" s="17"/>
      <c r="B7" s="29"/>
      <c r="C7" s="17"/>
      <c r="D7" s="30"/>
      <c r="E7" s="30"/>
      <c r="F7" s="30"/>
      <c r="G7" s="30"/>
      <c r="H7" s="30"/>
      <c r="I7" s="30"/>
    </row>
    <row r="8" spans="1:9">
      <c r="A8" s="17" t="s">
        <v>52</v>
      </c>
      <c r="B8" s="29"/>
      <c r="C8" s="17"/>
      <c r="D8" s="30"/>
      <c r="E8" s="30"/>
      <c r="F8" s="30"/>
      <c r="G8" s="30"/>
      <c r="H8" s="30"/>
    </row>
    <row r="9" spans="1:9">
      <c r="A9" s="17" t="s">
        <v>107</v>
      </c>
      <c r="B9" s="29"/>
      <c r="C9" s="17"/>
      <c r="D9" s="30"/>
      <c r="E9" s="30"/>
      <c r="F9" s="30"/>
      <c r="G9" s="30"/>
      <c r="H9" s="30"/>
    </row>
    <row r="10" spans="1:9">
      <c r="A10" s="17" t="s">
        <v>106</v>
      </c>
      <c r="B10" s="29"/>
      <c r="C10" s="17"/>
      <c r="D10" s="30"/>
      <c r="E10" s="30"/>
      <c r="F10" s="30"/>
      <c r="G10" s="30"/>
      <c r="H10" s="30"/>
    </row>
    <row r="11" spans="1:9">
      <c r="A11" s="17"/>
      <c r="B11" s="29"/>
      <c r="C11" s="17"/>
      <c r="D11" s="30"/>
      <c r="E11" s="30"/>
      <c r="F11" s="30"/>
      <c r="G11" s="30"/>
      <c r="H11" s="30"/>
      <c r="I11" s="30"/>
    </row>
    <row r="12" spans="1:9">
      <c r="A12" s="17"/>
      <c r="B12" s="29"/>
      <c r="C12" s="17"/>
      <c r="D12" s="30"/>
      <c r="E12" s="30"/>
      <c r="F12" s="30"/>
      <c r="G12" s="30"/>
      <c r="H12" s="30"/>
      <c r="I12" s="30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pans="1:9">
      <c r="A14" s="13" t="s">
        <v>105</v>
      </c>
      <c r="B14" s="17"/>
      <c r="C14" s="18"/>
      <c r="D14" s="31"/>
      <c r="E14" s="18"/>
      <c r="F14" s="18"/>
      <c r="G14" s="18"/>
      <c r="H14" s="32"/>
      <c r="I14" s="18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E1" sqref="E1"/>
    </sheetView>
  </sheetViews>
  <sheetFormatPr defaultRowHeight="12.75"/>
  <cols>
    <col min="1" max="1" width="17.140625" style="12" customWidth="1"/>
    <col min="2" max="2" width="9.140625" style="12"/>
    <col min="3" max="3" width="10.28515625" style="12" customWidth="1"/>
    <col min="4" max="4" width="16.42578125" style="12" customWidth="1"/>
    <col min="5" max="16384" width="9.140625" style="12"/>
  </cols>
  <sheetData>
    <row r="1" spans="1:4" s="72" customFormat="1" ht="18">
      <c r="A1" s="107" t="s">
        <v>157</v>
      </c>
      <c r="B1" s="107"/>
      <c r="C1" s="107"/>
      <c r="D1" s="108"/>
    </row>
    <row r="2" spans="1:4">
      <c r="A2" s="13"/>
      <c r="D2" s="11"/>
    </row>
    <row r="3" spans="1:4">
      <c r="A3" s="19" t="s">
        <v>48</v>
      </c>
      <c r="B3" s="20"/>
      <c r="C3" s="20" t="s">
        <v>71</v>
      </c>
      <c r="D3" s="21" t="s">
        <v>65</v>
      </c>
    </row>
    <row r="4" spans="1:4">
      <c r="A4" s="23" t="s">
        <v>49</v>
      </c>
      <c r="B4" s="24"/>
      <c r="C4" s="24" t="s">
        <v>125</v>
      </c>
      <c r="D4" s="25" t="s">
        <v>66</v>
      </c>
    </row>
    <row r="5" spans="1:4">
      <c r="A5" s="14" t="s">
        <v>51</v>
      </c>
      <c r="B5" s="14">
        <v>0</v>
      </c>
      <c r="C5" s="91" t="s">
        <v>126</v>
      </c>
      <c r="D5" s="27">
        <v>100000</v>
      </c>
    </row>
    <row r="6" spans="1:4" s="35" customFormat="1">
      <c r="A6" s="33" t="s">
        <v>50</v>
      </c>
      <c r="B6" s="34">
        <f>B5</f>
        <v>0</v>
      </c>
      <c r="C6" s="34"/>
      <c r="D6" s="34">
        <f t="shared" ref="D6" si="0">D5</f>
        <v>100000</v>
      </c>
    </row>
    <row r="7" spans="1:4">
      <c r="A7" s="17"/>
      <c r="B7" s="29"/>
      <c r="C7" s="17"/>
      <c r="D7" s="30"/>
    </row>
    <row r="8" spans="1:4">
      <c r="A8" s="17"/>
      <c r="B8" s="29"/>
      <c r="C8" s="17"/>
    </row>
    <row r="9" spans="1:4">
      <c r="A9" s="17"/>
      <c r="B9" s="29"/>
      <c r="C9" s="17"/>
    </row>
    <row r="10" spans="1:4">
      <c r="A10" s="17"/>
      <c r="B10" s="29"/>
      <c r="C10" s="17"/>
    </row>
    <row r="11" spans="1:4">
      <c r="A11" s="17"/>
      <c r="B11" s="29"/>
      <c r="C11" s="17"/>
      <c r="D11" s="30"/>
    </row>
    <row r="12" spans="1:4">
      <c r="A12" s="17"/>
      <c r="B12" s="29"/>
      <c r="C12" s="17"/>
      <c r="D12" s="30"/>
    </row>
    <row r="13" spans="1:4">
      <c r="A13" s="16"/>
      <c r="B13" s="16"/>
      <c r="C13" s="16"/>
      <c r="D13" s="16"/>
    </row>
    <row r="14" spans="1:4">
      <c r="A14" s="13" t="s">
        <v>105</v>
      </c>
      <c r="B14" s="17"/>
      <c r="C14" s="18"/>
      <c r="D14" s="1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5" sqref="C25"/>
    </sheetView>
  </sheetViews>
  <sheetFormatPr defaultRowHeight="12.75"/>
  <cols>
    <col min="1" max="1" width="17.140625" style="12" customWidth="1"/>
    <col min="2" max="2" width="9.140625" style="12"/>
    <col min="3" max="3" width="10.28515625" style="12" customWidth="1"/>
    <col min="4" max="4" width="16.42578125" style="12" customWidth="1"/>
    <col min="5" max="16384" width="9.140625" style="12"/>
  </cols>
  <sheetData>
    <row r="1" spans="1:4" s="72" customFormat="1" ht="18">
      <c r="A1" s="107" t="s">
        <v>124</v>
      </c>
      <c r="B1" s="107"/>
      <c r="C1" s="107"/>
      <c r="D1" s="108"/>
    </row>
    <row r="2" spans="1:4">
      <c r="A2" s="13"/>
      <c r="D2" s="11"/>
    </row>
    <row r="3" spans="1:4">
      <c r="A3" s="19" t="s">
        <v>48</v>
      </c>
      <c r="B3" s="20"/>
      <c r="C3" s="20"/>
      <c r="D3" s="21" t="s">
        <v>65</v>
      </c>
    </row>
    <row r="4" spans="1:4">
      <c r="A4" s="23" t="s">
        <v>49</v>
      </c>
      <c r="B4" s="24"/>
      <c r="C4" s="24"/>
      <c r="D4" s="25" t="s">
        <v>66</v>
      </c>
    </row>
    <row r="5" spans="1:4">
      <c r="A5" s="14" t="s">
        <v>51</v>
      </c>
      <c r="B5" s="14">
        <v>0</v>
      </c>
      <c r="C5" s="15"/>
      <c r="D5" s="27">
        <v>12800</v>
      </c>
    </row>
    <row r="6" spans="1:4" s="35" customFormat="1">
      <c r="A6" s="33" t="s">
        <v>50</v>
      </c>
      <c r="B6" s="34">
        <f>B5</f>
        <v>0</v>
      </c>
      <c r="C6" s="34"/>
      <c r="D6" s="34">
        <f t="shared" ref="D6" si="0">D5</f>
        <v>12800</v>
      </c>
    </row>
    <row r="7" spans="1:4">
      <c r="A7" s="17"/>
      <c r="B7" s="29"/>
      <c r="C7" s="17"/>
      <c r="D7" s="30"/>
    </row>
    <row r="8" spans="1:4">
      <c r="A8" s="17"/>
      <c r="B8" s="29"/>
      <c r="C8" s="17"/>
    </row>
    <row r="9" spans="1:4">
      <c r="A9" s="17"/>
      <c r="B9" s="29"/>
      <c r="C9" s="17"/>
    </row>
    <row r="10" spans="1:4">
      <c r="A10" s="17"/>
      <c r="B10" s="29"/>
      <c r="C10" s="17"/>
    </row>
    <row r="11" spans="1:4">
      <c r="A11" s="17"/>
      <c r="B11" s="29"/>
      <c r="C11" s="17"/>
      <c r="D11" s="30"/>
    </row>
    <row r="12" spans="1:4">
      <c r="A12" s="17"/>
      <c r="B12" s="29"/>
      <c r="C12" s="17"/>
      <c r="D12" s="30"/>
    </row>
    <row r="13" spans="1:4">
      <c r="A13" s="16"/>
      <c r="B13" s="16"/>
      <c r="C13" s="16"/>
      <c r="D13" s="16"/>
    </row>
    <row r="14" spans="1:4">
      <c r="A14" s="13" t="s">
        <v>105</v>
      </c>
      <c r="B14" s="17"/>
      <c r="C14" s="18"/>
      <c r="D14" s="1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H32" sqref="H32"/>
    </sheetView>
  </sheetViews>
  <sheetFormatPr defaultRowHeight="12.75"/>
  <cols>
    <col min="1" max="1" width="14.7109375" customWidth="1"/>
    <col min="5" max="5" width="7.85546875" customWidth="1"/>
    <col min="6" max="6" width="11.7109375" customWidth="1"/>
    <col min="8" max="8" width="17.140625" customWidth="1"/>
    <col min="9" max="9" width="10.7109375" bestFit="1" customWidth="1"/>
    <col min="13" max="13" width="9.140625" customWidth="1"/>
  </cols>
  <sheetData>
    <row r="1" spans="1:9" s="69" customFormat="1" ht="18">
      <c r="C1" s="70" t="s">
        <v>108</v>
      </c>
      <c r="D1" s="70"/>
      <c r="E1" s="70"/>
      <c r="I1" s="13">
        <v>223102</v>
      </c>
    </row>
    <row r="2" spans="1:9" s="12" customFormat="1">
      <c r="A2" s="109" t="s">
        <v>68</v>
      </c>
      <c r="B2" s="109"/>
      <c r="C2" s="109"/>
      <c r="D2" s="37" t="s">
        <v>69</v>
      </c>
      <c r="E2" s="37" t="s">
        <v>70</v>
      </c>
      <c r="F2" s="43"/>
      <c r="G2" s="43"/>
      <c r="H2" s="37" t="s">
        <v>71</v>
      </c>
      <c r="I2" s="37" t="s">
        <v>71</v>
      </c>
    </row>
    <row r="3" spans="1:9" s="12" customFormat="1" ht="60.75">
      <c r="A3" s="109"/>
      <c r="B3" s="109"/>
      <c r="C3" s="109"/>
      <c r="D3" s="43" t="s">
        <v>72</v>
      </c>
      <c r="E3" s="43" t="s">
        <v>73</v>
      </c>
      <c r="F3" s="44" t="s">
        <v>109</v>
      </c>
      <c r="G3" s="45"/>
      <c r="H3" s="46" t="s">
        <v>74</v>
      </c>
      <c r="I3" s="46" t="s">
        <v>75</v>
      </c>
    </row>
    <row r="4" spans="1:9" s="12" customFormat="1">
      <c r="A4" s="110" t="s">
        <v>51</v>
      </c>
      <c r="B4" s="110"/>
      <c r="C4" s="110"/>
      <c r="D4" s="47"/>
      <c r="E4" s="48"/>
      <c r="F4" s="49">
        <v>59800</v>
      </c>
      <c r="G4" s="50"/>
      <c r="H4" s="51">
        <v>1</v>
      </c>
      <c r="I4" s="51">
        <v>7</v>
      </c>
    </row>
    <row r="5" spans="1:9" s="12" customFormat="1">
      <c r="A5" s="38" t="s">
        <v>76</v>
      </c>
      <c r="B5" s="39"/>
      <c r="C5" s="40"/>
      <c r="D5" s="47"/>
      <c r="E5" s="48"/>
      <c r="F5" s="52">
        <f>SUM(F4:F4)</f>
        <v>59800</v>
      </c>
      <c r="G5" s="50"/>
      <c r="H5" s="51"/>
      <c r="I5" s="51"/>
    </row>
    <row r="6" spans="1:9" s="12" customFormat="1">
      <c r="A6" s="41" t="s">
        <v>78</v>
      </c>
      <c r="B6" s="39"/>
      <c r="C6" s="40"/>
      <c r="D6" s="47"/>
      <c r="E6" s="48"/>
      <c r="F6" s="49">
        <v>250000</v>
      </c>
      <c r="G6" s="50"/>
      <c r="H6" s="51"/>
      <c r="I6" s="51"/>
    </row>
    <row r="7" spans="1:9" s="12" customFormat="1">
      <c r="A7" s="38" t="s">
        <v>76</v>
      </c>
      <c r="B7" s="39"/>
      <c r="C7" s="40"/>
      <c r="D7" s="47"/>
      <c r="E7" s="48"/>
      <c r="F7" s="52">
        <f>SUM(F6:F6)</f>
        <v>250000</v>
      </c>
      <c r="G7" s="50"/>
      <c r="H7" s="51"/>
      <c r="I7" s="51"/>
    </row>
    <row r="8" spans="1:9" s="12" customFormat="1"/>
    <row r="9" spans="1:9" s="12" customFormat="1"/>
    <row r="10" spans="1:9" s="12" customFormat="1"/>
    <row r="11" spans="1:9" s="12" customFormat="1"/>
    <row r="12" spans="1:9" s="12" customFormat="1"/>
    <row r="13" spans="1:9" s="12" customFormat="1">
      <c r="A13" s="13" t="s">
        <v>110</v>
      </c>
      <c r="B13" s="17"/>
      <c r="C13" s="18"/>
      <c r="D13" s="31"/>
      <c r="E13" s="18"/>
      <c r="F13" s="18"/>
      <c r="G13" s="18"/>
      <c r="H13" s="32"/>
    </row>
    <row r="14" spans="1:9" s="12" customFormat="1"/>
    <row r="15" spans="1:9" s="12" customFormat="1"/>
    <row r="16" spans="1:9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</sheetData>
  <mergeCells count="2">
    <mergeCell ref="A2:C3"/>
    <mergeCell ref="A4:C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E18" sqref="E18"/>
    </sheetView>
  </sheetViews>
  <sheetFormatPr defaultRowHeight="12.75"/>
  <cols>
    <col min="1" max="1" width="12.5703125" style="12" customWidth="1"/>
    <col min="2" max="2" width="9.140625" style="12"/>
    <col min="3" max="5" width="9.28515625" style="12" bestFit="1" customWidth="1"/>
    <col min="6" max="6" width="7.42578125" style="12" customWidth="1"/>
    <col min="7" max="9" width="9.28515625" style="12" bestFit="1" customWidth="1"/>
    <col min="10" max="10" width="12.85546875" style="12" customWidth="1"/>
    <col min="11" max="16384" width="9.140625" style="12"/>
  </cols>
  <sheetData>
    <row r="1" spans="1:10" s="69" customFormat="1" ht="18">
      <c r="A1" s="70" t="s">
        <v>111</v>
      </c>
      <c r="B1" s="70"/>
      <c r="C1" s="70"/>
      <c r="D1" s="70"/>
      <c r="E1" s="70"/>
      <c r="G1" s="68"/>
    </row>
    <row r="2" spans="1:10">
      <c r="D2" s="66"/>
      <c r="F2" s="67"/>
      <c r="G2" s="11"/>
      <c r="J2" s="13">
        <v>310</v>
      </c>
    </row>
    <row r="3" spans="1:10" ht="13.5" customHeight="1">
      <c r="A3" s="113" t="s">
        <v>48</v>
      </c>
      <c r="B3" s="114"/>
      <c r="C3" s="115"/>
      <c r="D3" s="116"/>
      <c r="E3" s="116"/>
      <c r="F3" s="114"/>
      <c r="G3" s="115"/>
      <c r="H3" s="116"/>
      <c r="I3" s="116"/>
      <c r="J3" s="111" t="s">
        <v>77</v>
      </c>
    </row>
    <row r="4" spans="1:10" ht="12" customHeight="1">
      <c r="A4" s="113"/>
      <c r="B4" s="37" t="s">
        <v>81</v>
      </c>
      <c r="C4" s="37" t="s">
        <v>82</v>
      </c>
      <c r="D4" s="37" t="s">
        <v>81</v>
      </c>
      <c r="E4" s="37" t="s">
        <v>82</v>
      </c>
      <c r="F4" s="37" t="s">
        <v>81</v>
      </c>
      <c r="G4" s="37" t="s">
        <v>82</v>
      </c>
      <c r="H4" s="37" t="s">
        <v>81</v>
      </c>
      <c r="I4" s="37" t="s">
        <v>82</v>
      </c>
      <c r="J4" s="112"/>
    </row>
    <row r="5" spans="1:10" ht="30" customHeight="1">
      <c r="A5" s="42" t="s">
        <v>83</v>
      </c>
      <c r="B5" s="14"/>
      <c r="C5" s="14"/>
      <c r="D5" s="14"/>
      <c r="E5" s="14"/>
      <c r="F5" s="14"/>
      <c r="G5" s="14"/>
      <c r="H5" s="14"/>
      <c r="I5" s="14"/>
      <c r="J5" s="27">
        <f>I5</f>
        <v>0</v>
      </c>
    </row>
    <row r="6" spans="1:10" ht="26.25" customHeight="1">
      <c r="A6" s="42" t="s">
        <v>84</v>
      </c>
      <c r="B6" s="14"/>
      <c r="C6" s="14"/>
      <c r="D6" s="14"/>
      <c r="E6" s="14"/>
      <c r="F6" s="14"/>
      <c r="G6" s="14"/>
      <c r="H6" s="14">
        <v>2</v>
      </c>
      <c r="I6" s="14">
        <v>100000</v>
      </c>
      <c r="J6" s="27">
        <f t="shared" ref="J6:J9" si="0">I6</f>
        <v>100000</v>
      </c>
    </row>
    <row r="7" spans="1:10" ht="15" customHeight="1">
      <c r="A7" s="42" t="s">
        <v>85</v>
      </c>
      <c r="B7" s="14"/>
      <c r="C7" s="14"/>
      <c r="D7" s="14"/>
      <c r="E7" s="14"/>
      <c r="F7" s="14"/>
      <c r="G7" s="14"/>
      <c r="H7" s="14">
        <v>2</v>
      </c>
      <c r="I7" s="14">
        <v>50000</v>
      </c>
      <c r="J7" s="27">
        <f t="shared" si="0"/>
        <v>50000</v>
      </c>
    </row>
    <row r="8" spans="1:10" ht="15" customHeight="1">
      <c r="A8" s="42" t="s">
        <v>112</v>
      </c>
      <c r="B8" s="14"/>
      <c r="C8" s="14"/>
      <c r="D8" s="14"/>
      <c r="E8" s="14"/>
      <c r="F8" s="14"/>
      <c r="G8" s="14"/>
      <c r="H8" s="14">
        <v>1</v>
      </c>
      <c r="I8" s="14">
        <v>1350000</v>
      </c>
      <c r="J8" s="27">
        <f t="shared" si="0"/>
        <v>1350000</v>
      </c>
    </row>
    <row r="9" spans="1:10">
      <c r="A9" s="53" t="s">
        <v>86</v>
      </c>
      <c r="B9" s="37">
        <f>B5+B6+B7+B8</f>
        <v>0</v>
      </c>
      <c r="C9" s="37">
        <f t="shared" ref="C9:I9" si="1">C5+C6+C7+C8</f>
        <v>0</v>
      </c>
      <c r="D9" s="37">
        <f t="shared" si="1"/>
        <v>0</v>
      </c>
      <c r="E9" s="37">
        <f t="shared" si="1"/>
        <v>0</v>
      </c>
      <c r="F9" s="37">
        <f t="shared" si="1"/>
        <v>0</v>
      </c>
      <c r="G9" s="37">
        <f t="shared" si="1"/>
        <v>0</v>
      </c>
      <c r="H9" s="37">
        <v>0</v>
      </c>
      <c r="I9" s="37">
        <f t="shared" si="1"/>
        <v>1500000</v>
      </c>
      <c r="J9" s="27">
        <f t="shared" si="0"/>
        <v>1500000</v>
      </c>
    </row>
    <row r="13" spans="1:10">
      <c r="A13" s="13" t="s">
        <v>110</v>
      </c>
      <c r="B13" s="17"/>
      <c r="C13" s="18"/>
      <c r="D13" s="18"/>
      <c r="E13" s="18"/>
      <c r="F13" s="13"/>
      <c r="G13" s="17"/>
      <c r="H13" s="18"/>
      <c r="I13" s="18"/>
      <c r="J13" s="18"/>
    </row>
  </sheetData>
  <mergeCells count="6">
    <mergeCell ref="J3:J4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4" sqref="F24"/>
    </sheetView>
  </sheetViews>
  <sheetFormatPr defaultRowHeight="12.75"/>
  <cols>
    <col min="1" max="1" width="6.42578125" customWidth="1"/>
    <col min="2" max="2" width="16.85546875" customWidth="1"/>
    <col min="3" max="3" width="8.140625" customWidth="1"/>
    <col min="4" max="4" width="7.42578125" customWidth="1"/>
    <col min="5" max="5" width="7" customWidth="1"/>
    <col min="6" max="6" width="20.140625" customWidth="1"/>
    <col min="8" max="8" width="12.140625" customWidth="1"/>
    <col min="9" max="9" width="11.28515625" customWidth="1"/>
  </cols>
  <sheetData>
    <row r="1" spans="1:9" s="12" customFormat="1"/>
    <row r="2" spans="1:9" s="69" customFormat="1" ht="18">
      <c r="B2" s="70" t="s">
        <v>114</v>
      </c>
    </row>
    <row r="3" spans="1:9" s="12" customFormat="1">
      <c r="A3" s="11"/>
      <c r="I3" s="12">
        <v>226</v>
      </c>
    </row>
    <row r="4" spans="1:9" s="12" customFormat="1">
      <c r="A4" s="120" t="s">
        <v>87</v>
      </c>
      <c r="B4" s="122" t="s">
        <v>67</v>
      </c>
      <c r="C4" s="124" t="s">
        <v>90</v>
      </c>
      <c r="D4" s="124"/>
      <c r="E4" s="124"/>
      <c r="F4" s="117" t="s">
        <v>91</v>
      </c>
      <c r="G4" s="118"/>
      <c r="H4" s="119"/>
      <c r="I4" s="55" t="s">
        <v>88</v>
      </c>
    </row>
    <row r="5" spans="1:9" s="12" customFormat="1">
      <c r="A5" s="121"/>
      <c r="B5" s="123"/>
      <c r="C5" s="56" t="s">
        <v>81</v>
      </c>
      <c r="D5" s="55" t="s">
        <v>89</v>
      </c>
      <c r="E5" s="55" t="s">
        <v>82</v>
      </c>
      <c r="F5" s="56" t="s">
        <v>81</v>
      </c>
      <c r="G5" s="55" t="s">
        <v>89</v>
      </c>
      <c r="H5" s="55" t="s">
        <v>82</v>
      </c>
      <c r="I5" s="55"/>
    </row>
    <row r="6" spans="1:9" s="12" customFormat="1">
      <c r="A6" s="57">
        <v>1</v>
      </c>
      <c r="B6" s="58" t="s">
        <v>51</v>
      </c>
      <c r="C6" s="53">
        <v>2</v>
      </c>
      <c r="D6" s="15">
        <v>1000</v>
      </c>
      <c r="E6" s="15">
        <v>2000</v>
      </c>
      <c r="F6" s="14">
        <v>2</v>
      </c>
      <c r="G6" s="15">
        <v>3800</v>
      </c>
      <c r="H6" s="15">
        <f>F6*G6</f>
        <v>7600</v>
      </c>
      <c r="I6" s="27">
        <f>E6+H6</f>
        <v>9600</v>
      </c>
    </row>
    <row r="7" spans="1:9" s="12" customFormat="1">
      <c r="A7" s="57"/>
      <c r="B7" s="53" t="s">
        <v>76</v>
      </c>
      <c r="C7" s="53"/>
      <c r="D7" s="14"/>
      <c r="E7" s="14"/>
      <c r="F7" s="14"/>
      <c r="G7" s="15"/>
      <c r="H7" s="15"/>
      <c r="I7" s="27">
        <f>I6</f>
        <v>9600</v>
      </c>
    </row>
    <row r="8" spans="1:9" s="12" customFormat="1">
      <c r="A8" s="65"/>
      <c r="B8" s="18"/>
      <c r="C8" s="18"/>
      <c r="D8" s="11"/>
    </row>
    <row r="9" spans="1:9" s="12" customFormat="1">
      <c r="A9" s="11"/>
      <c r="F9" s="12">
        <v>226</v>
      </c>
    </row>
    <row r="10" spans="1:9" s="12" customFormat="1" ht="12.75" customHeight="1">
      <c r="A10" s="120" t="s">
        <v>87</v>
      </c>
      <c r="B10" s="122" t="s">
        <v>67</v>
      </c>
      <c r="C10" s="59" t="s">
        <v>92</v>
      </c>
      <c r="D10" s="60"/>
      <c r="E10" s="60"/>
      <c r="F10" s="61"/>
      <c r="G10" s="62"/>
      <c r="H10" s="62"/>
      <c r="I10" s="63"/>
    </row>
    <row r="11" spans="1:9" s="12" customFormat="1">
      <c r="A11" s="121"/>
      <c r="B11" s="123"/>
      <c r="C11" s="56" t="s">
        <v>81</v>
      </c>
      <c r="D11" s="55" t="s">
        <v>89</v>
      </c>
      <c r="E11" s="55" t="s">
        <v>82</v>
      </c>
      <c r="F11" s="56" t="s">
        <v>80</v>
      </c>
      <c r="G11" s="63"/>
      <c r="H11" s="63"/>
      <c r="I11" s="63"/>
    </row>
    <row r="12" spans="1:9" s="12" customFormat="1">
      <c r="A12" s="57">
        <v>1</v>
      </c>
      <c r="B12" s="58" t="s">
        <v>51</v>
      </c>
      <c r="C12" s="53">
        <v>0</v>
      </c>
      <c r="D12" s="15">
        <v>0</v>
      </c>
      <c r="E12" s="15">
        <v>0</v>
      </c>
      <c r="F12" s="14">
        <v>0</v>
      </c>
      <c r="G12" s="64"/>
      <c r="H12" s="64"/>
      <c r="I12" s="30"/>
    </row>
    <row r="13" spans="1:9" s="12" customFormat="1">
      <c r="A13" s="57"/>
      <c r="B13" s="53" t="s">
        <v>76</v>
      </c>
      <c r="C13" s="53"/>
      <c r="D13" s="14"/>
      <c r="E13" s="14"/>
      <c r="F13" s="14"/>
      <c r="G13" s="64"/>
      <c r="H13" s="64"/>
      <c r="I13" s="30"/>
    </row>
    <row r="14" spans="1:9" s="12" customFormat="1"/>
    <row r="15" spans="1:9" s="12" customFormat="1"/>
    <row r="16" spans="1:9" s="12" customFormat="1"/>
    <row r="17" spans="1:10" s="12" customFormat="1">
      <c r="A17" s="13" t="s">
        <v>110</v>
      </c>
      <c r="B17" s="17"/>
      <c r="C17" s="18"/>
      <c r="D17" s="18"/>
      <c r="E17" s="18"/>
      <c r="F17" s="13"/>
      <c r="G17" s="17"/>
      <c r="H17" s="18"/>
      <c r="I17" s="18"/>
      <c r="J17" s="18"/>
    </row>
    <row r="18" spans="1:10" s="12" customFormat="1"/>
    <row r="19" spans="1:10" s="12" customFormat="1"/>
  </sheetData>
  <mergeCells count="6">
    <mergeCell ref="F4:H4"/>
    <mergeCell ref="A4:A5"/>
    <mergeCell ref="B4:B5"/>
    <mergeCell ref="C4:E4"/>
    <mergeCell ref="A10:A11"/>
    <mergeCell ref="B10:B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D27" sqref="D27"/>
    </sheetView>
  </sheetViews>
  <sheetFormatPr defaultRowHeight="12.75"/>
  <cols>
    <col min="1" max="1" width="13" customWidth="1"/>
    <col min="2" max="2" width="11.5703125" customWidth="1"/>
    <col min="3" max="4" width="10.85546875" customWidth="1"/>
    <col min="5" max="5" width="11.7109375" customWidth="1"/>
  </cols>
  <sheetData>
    <row r="1" spans="1:8" s="12" customFormat="1"/>
    <row r="2" spans="1:8" s="69" customFormat="1" ht="18">
      <c r="A2" s="70" t="s">
        <v>115</v>
      </c>
    </row>
    <row r="3" spans="1:8" s="12" customFormat="1">
      <c r="A3" s="13"/>
      <c r="D3" s="73"/>
    </row>
    <row r="4" spans="1:8" s="12" customFormat="1">
      <c r="B4" s="13"/>
      <c r="C4" s="13"/>
      <c r="D4" s="13"/>
      <c r="E4" s="13">
        <v>343</v>
      </c>
      <c r="F4" s="11"/>
      <c r="G4" s="11"/>
    </row>
    <row r="5" spans="1:8" s="12" customFormat="1">
      <c r="A5" s="37" t="s">
        <v>93</v>
      </c>
      <c r="B5" s="37" t="s">
        <v>79</v>
      </c>
      <c r="C5" s="37" t="s">
        <v>94</v>
      </c>
      <c r="D5" s="37" t="s">
        <v>70</v>
      </c>
      <c r="E5" s="53" t="s">
        <v>57</v>
      </c>
      <c r="F5" s="17"/>
      <c r="G5" s="17"/>
    </row>
    <row r="6" spans="1:8" s="12" customFormat="1">
      <c r="A6" s="37"/>
      <c r="B6" s="37" t="s">
        <v>95</v>
      </c>
      <c r="C6" s="37" t="s">
        <v>96</v>
      </c>
      <c r="D6" s="37" t="s">
        <v>97</v>
      </c>
      <c r="E6" s="53" t="s">
        <v>98</v>
      </c>
      <c r="F6" s="17"/>
      <c r="G6" s="17"/>
    </row>
    <row r="7" spans="1:8" s="67" customFormat="1">
      <c r="A7" s="75" t="s">
        <v>99</v>
      </c>
      <c r="B7" s="76"/>
      <c r="C7" s="77">
        <v>75</v>
      </c>
      <c r="D7" s="78">
        <v>10</v>
      </c>
      <c r="E7" s="77">
        <f>(C7*240*D7/100)*50</f>
        <v>90000</v>
      </c>
      <c r="F7" s="79"/>
      <c r="G7" s="79"/>
    </row>
    <row r="8" spans="1:8" s="67" customFormat="1">
      <c r="A8" s="57" t="s">
        <v>76</v>
      </c>
      <c r="B8" s="80">
        <f>B7</f>
        <v>0</v>
      </c>
      <c r="C8" s="80">
        <f t="shared" ref="C8:E8" si="0">C7</f>
        <v>75</v>
      </c>
      <c r="D8" s="80">
        <f t="shared" si="0"/>
        <v>10</v>
      </c>
      <c r="E8" s="80">
        <f t="shared" si="0"/>
        <v>90000</v>
      </c>
      <c r="F8" s="79"/>
      <c r="G8" s="79"/>
    </row>
    <row r="9" spans="1:8" s="12" customFormat="1">
      <c r="F9" s="17"/>
      <c r="G9" s="17"/>
    </row>
    <row r="10" spans="1:8" s="12" customFormat="1">
      <c r="F10" s="17"/>
      <c r="G10" s="17"/>
    </row>
    <row r="11" spans="1:8" s="12" customFormat="1">
      <c r="A11" s="18" t="s">
        <v>100</v>
      </c>
      <c r="B11" s="81"/>
      <c r="C11" s="74"/>
      <c r="F11" s="17"/>
      <c r="G11" s="17"/>
    </row>
    <row r="12" spans="1:8" s="12" customFormat="1">
      <c r="A12" s="18" t="s">
        <v>101</v>
      </c>
      <c r="B12" s="81"/>
      <c r="C12" s="74"/>
      <c r="F12" s="17"/>
      <c r="G12" s="17"/>
    </row>
    <row r="13" spans="1:8" s="12" customFormat="1"/>
    <row r="14" spans="1:8" s="12" customFormat="1"/>
    <row r="15" spans="1:8" s="12" customFormat="1">
      <c r="A15" s="13" t="s">
        <v>110</v>
      </c>
      <c r="B15" s="17"/>
      <c r="C15" s="18"/>
      <c r="D15" s="18"/>
      <c r="E15" s="18"/>
      <c r="F15" s="13"/>
      <c r="G15" s="17"/>
      <c r="H15" s="18"/>
    </row>
    <row r="16" spans="1:8" s="12" customFormat="1"/>
    <row r="17" s="12" customFormat="1"/>
    <row r="18" s="12" customFormat="1"/>
    <row r="19" s="12" customFormat="1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38" sqref="B38"/>
    </sheetView>
  </sheetViews>
  <sheetFormatPr defaultRowHeight="12.75"/>
  <cols>
    <col min="1" max="1" width="19.42578125" customWidth="1"/>
    <col min="2" max="2" width="14" customWidth="1"/>
  </cols>
  <sheetData>
    <row r="1" spans="1:8" s="69" customFormat="1" ht="22.5" customHeight="1">
      <c r="B1" s="87" t="s">
        <v>118</v>
      </c>
      <c r="E1" s="87"/>
      <c r="H1" s="87"/>
    </row>
    <row r="2" spans="1:8" s="69" customFormat="1" ht="18">
      <c r="A2" s="70" t="s">
        <v>117</v>
      </c>
      <c r="D2" s="70"/>
      <c r="G2" s="70"/>
    </row>
    <row r="3" spans="1:8" s="12" customFormat="1">
      <c r="B3" s="13">
        <v>290</v>
      </c>
      <c r="E3" s="13"/>
      <c r="H3" s="13"/>
    </row>
    <row r="4" spans="1:8" s="12" customFormat="1">
      <c r="A4" s="116" t="s">
        <v>48</v>
      </c>
      <c r="B4" s="126" t="s">
        <v>102</v>
      </c>
      <c r="D4" s="129"/>
      <c r="E4" s="125"/>
      <c r="F4" s="11"/>
      <c r="G4" s="129"/>
      <c r="H4" s="125"/>
    </row>
    <row r="5" spans="1:8" s="12" customFormat="1">
      <c r="A5" s="116"/>
      <c r="B5" s="127"/>
      <c r="D5" s="129"/>
      <c r="E5" s="125"/>
      <c r="F5" s="11"/>
      <c r="G5" s="129"/>
      <c r="H5" s="125"/>
    </row>
    <row r="6" spans="1:8" s="12" customFormat="1">
      <c r="A6" s="116"/>
      <c r="B6" s="128"/>
      <c r="D6" s="129"/>
      <c r="E6" s="125"/>
      <c r="F6" s="11"/>
      <c r="G6" s="129"/>
      <c r="H6" s="125"/>
    </row>
    <row r="7" spans="1:8" s="12" customFormat="1">
      <c r="A7" s="28" t="s">
        <v>51</v>
      </c>
      <c r="B7" s="83">
        <v>25080</v>
      </c>
      <c r="D7" s="84"/>
      <c r="E7" s="85"/>
      <c r="F7" s="11"/>
      <c r="G7" s="84"/>
      <c r="H7" s="85"/>
    </row>
    <row r="8" spans="1:8" s="12" customFormat="1">
      <c r="A8" s="37" t="s">
        <v>76</v>
      </c>
      <c r="B8" s="52">
        <f>SUM(B7:B7)</f>
        <v>25080</v>
      </c>
      <c r="D8" s="17"/>
      <c r="E8" s="86"/>
      <c r="F8" s="11"/>
      <c r="G8" s="17"/>
      <c r="H8" s="86"/>
    </row>
    <row r="9" spans="1:8" s="12" customFormat="1">
      <c r="A9" s="17"/>
      <c r="B9" s="88"/>
      <c r="D9" s="17"/>
      <c r="E9" s="86"/>
      <c r="F9" s="11"/>
      <c r="G9" s="17"/>
      <c r="H9" s="86"/>
    </row>
    <row r="10" spans="1:8" s="12" customFormat="1">
      <c r="A10" s="11" t="s">
        <v>116</v>
      </c>
      <c r="B10" s="89"/>
      <c r="D10" s="11"/>
      <c r="E10" s="90"/>
      <c r="F10" s="11"/>
      <c r="G10" s="11"/>
      <c r="H10" s="90"/>
    </row>
    <row r="11" spans="1:8" s="12" customFormat="1">
      <c r="A11" s="18"/>
      <c r="B11" s="17"/>
      <c r="D11" s="18"/>
      <c r="E11" s="17"/>
      <c r="G11" s="18"/>
      <c r="H11" s="17"/>
    </row>
    <row r="12" spans="1:8" s="12" customFormat="1">
      <c r="B12" s="82"/>
      <c r="E12" s="82"/>
      <c r="H12" s="82"/>
    </row>
    <row r="13" spans="1:8" s="12" customFormat="1">
      <c r="A13" s="13" t="s">
        <v>110</v>
      </c>
      <c r="B13" s="17"/>
      <c r="C13" s="18"/>
      <c r="D13" s="18"/>
      <c r="E13" s="18"/>
      <c r="F13" s="13"/>
      <c r="G13" s="17"/>
    </row>
    <row r="14" spans="1:8" s="12" customFormat="1">
      <c r="B14" s="13"/>
      <c r="E14" s="13"/>
      <c r="H14" s="13"/>
    </row>
    <row r="15" spans="1:8" s="12" customFormat="1">
      <c r="A15" s="129"/>
      <c r="B15" s="125"/>
      <c r="D15" s="129"/>
      <c r="E15" s="125"/>
      <c r="F15" s="11"/>
      <c r="G15" s="129"/>
      <c r="H15" s="125"/>
    </row>
    <row r="16" spans="1:8" s="12" customFormat="1">
      <c r="A16" s="129"/>
      <c r="B16" s="125"/>
      <c r="D16" s="129"/>
      <c r="E16" s="125"/>
      <c r="F16" s="11"/>
      <c r="G16" s="129"/>
      <c r="H16" s="125"/>
    </row>
    <row r="17" spans="1:8" s="12" customFormat="1">
      <c r="A17" s="129"/>
      <c r="B17" s="125"/>
      <c r="D17" s="129"/>
      <c r="E17" s="125"/>
      <c r="F17" s="11"/>
      <c r="G17" s="129"/>
      <c r="H17" s="125"/>
    </row>
    <row r="18" spans="1:8" s="12" customFormat="1">
      <c r="A18" s="84"/>
      <c r="B18" s="85"/>
      <c r="D18" s="84"/>
      <c r="E18" s="85"/>
      <c r="F18" s="11"/>
      <c r="G18" s="84"/>
      <c r="H18" s="85"/>
    </row>
    <row r="19" spans="1:8" ht="14.25">
      <c r="A19" s="4"/>
      <c r="B19" s="7"/>
      <c r="D19" s="4"/>
      <c r="E19" s="7"/>
      <c r="F19" s="2"/>
      <c r="G19" s="4"/>
      <c r="H19" s="7"/>
    </row>
    <row r="20" spans="1:8" ht="14.25">
      <c r="A20" s="5"/>
      <c r="B20" s="4"/>
      <c r="D20" s="5"/>
      <c r="E20" s="4"/>
      <c r="G20" s="5"/>
      <c r="H20" s="4"/>
    </row>
  </sheetData>
  <mergeCells count="12">
    <mergeCell ref="H15:H17"/>
    <mergeCell ref="A4:A6"/>
    <mergeCell ref="B4:B6"/>
    <mergeCell ref="D4:D6"/>
    <mergeCell ref="E4:E6"/>
    <mergeCell ref="G4:G6"/>
    <mergeCell ref="H4:H6"/>
    <mergeCell ref="A15:A17"/>
    <mergeCell ref="B15:B17"/>
    <mergeCell ref="D15:D17"/>
    <mergeCell ref="E15:E17"/>
    <mergeCell ref="G15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Бюджет</vt:lpstr>
      <vt:lpstr>Связь и интернет</vt:lpstr>
      <vt:lpstr>Газ</vt:lpstr>
      <vt:lpstr>Водоснабжение</vt:lpstr>
      <vt:lpstr>Электроэнергия</vt:lpstr>
      <vt:lpstr>Основные средства</vt:lpstr>
      <vt:lpstr>ЭЦП и обучение</vt:lpstr>
      <vt:lpstr>ГСМ</vt:lpstr>
      <vt:lpstr>АСМО</vt:lpstr>
      <vt:lpstr>Мол.семья</vt:lpstr>
      <vt:lpstr>Канцтов.и моющ.ср.</vt:lpstr>
      <vt:lpstr>Пенсия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rep:2.53.0.98</dc:description>
  <cp:lastModifiedBy>User</cp:lastModifiedBy>
  <cp:lastPrinted>2022-11-15T07:38:03Z</cp:lastPrinted>
  <dcterms:created xsi:type="dcterms:W3CDTF">2021-09-21T10:09:40Z</dcterms:created>
  <dcterms:modified xsi:type="dcterms:W3CDTF">2022-11-15T07:38:47Z</dcterms:modified>
</cp:coreProperties>
</file>